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CMS\P&amp;P\CMS P&amp;P\Mortgage Lending Division\Forms\Bank Statement Calculator\"/>
    </mc:Choice>
  </mc:AlternateContent>
  <bookViews>
    <workbookView xWindow="120" yWindow="30" windowWidth="19020" windowHeight="7305" activeTab="4"/>
  </bookViews>
  <sheets>
    <sheet name="12 Month Personal  " sheetId="6" r:id="rId1"/>
    <sheet name="24 Month Personal" sheetId="1" r:id="rId2"/>
    <sheet name="12 Month BUSINESS " sheetId="4" r:id="rId3"/>
    <sheet name="24 Month BUSINESS" sheetId="2" r:id="rId4"/>
    <sheet name="Deposit Tracking" sheetId="7" r:id="rId5"/>
    <sheet name="-" sheetId="3" r:id="rId6"/>
  </sheets>
  <definedNames>
    <definedName name="_xlnm.Print_Area" localSheetId="2">'12 Month BUSINESS '!$A$1:$G$40</definedName>
    <definedName name="_xlnm.Print_Area" localSheetId="0">'12 Month Personal  '!$A$1:$G$27</definedName>
    <definedName name="_xlnm.Print_Area" localSheetId="3">'24 Month BUSINESS'!$A$1:$G$55</definedName>
    <definedName name="_xlnm.Print_Area" localSheetId="1">'24 Month Personal'!$A$1:$G$42</definedName>
    <definedName name="_xlnm.Print_Area" localSheetId="4">'Deposit Tracking'!$A$1:$D$50</definedName>
  </definedNames>
  <calcPr calcId="162913"/>
</workbook>
</file>

<file path=xl/calcChain.xml><?xml version="1.0" encoding="utf-8"?>
<calcChain xmlns="http://schemas.openxmlformats.org/spreadsheetml/2006/main">
  <c r="D39" i="4" l="1"/>
  <c r="C55" i="2" l="1"/>
  <c r="C50" i="2"/>
  <c r="C32" i="4"/>
  <c r="E55" i="2"/>
  <c r="C48" i="2" l="1"/>
  <c r="B14" i="2" l="1"/>
  <c r="F21" i="4" l="1"/>
  <c r="F20" i="4"/>
  <c r="F19" i="4"/>
  <c r="F18" i="4"/>
  <c r="F17" i="4"/>
  <c r="F16" i="4"/>
  <c r="F15" i="4"/>
  <c r="F14" i="4"/>
  <c r="F13" i="4"/>
  <c r="F12" i="4"/>
  <c r="F11" i="4"/>
  <c r="F10" i="4"/>
  <c r="B11" i="6" l="1"/>
  <c r="B12" i="6" l="1"/>
  <c r="B13" i="6" s="1"/>
  <c r="B14" i="6" s="1"/>
  <c r="B15" i="6" s="1"/>
  <c r="B16" i="6" s="1"/>
  <c r="B17" i="6" s="1"/>
  <c r="B18" i="6" s="1"/>
  <c r="B19" i="6" s="1"/>
  <c r="B20" i="6" s="1"/>
  <c r="B21" i="6" s="1"/>
  <c r="B12" i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15" i="2"/>
  <c r="B16" i="2" s="1"/>
  <c r="B17" i="2" s="1"/>
  <c r="B18" i="2" s="1"/>
  <c r="B19" i="2" s="1"/>
  <c r="B20" i="2" s="1"/>
  <c r="B21" i="2" s="1"/>
  <c r="B22" i="2" s="1"/>
  <c r="B23" i="2" s="1"/>
  <c r="B24" i="2" s="1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B36" i="2" s="1"/>
  <c r="B37" i="2" s="1"/>
  <c r="B11" i="4" l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F37" i="2" l="1"/>
  <c r="F36" i="2"/>
  <c r="F35" i="2"/>
  <c r="F34" i="2"/>
  <c r="F33" i="2"/>
  <c r="F32" i="2"/>
  <c r="F31" i="2"/>
  <c r="F30" i="2"/>
  <c r="F29" i="2"/>
  <c r="F28" i="2"/>
  <c r="F27" i="2"/>
  <c r="F26" i="2"/>
  <c r="F24" i="2"/>
  <c r="F23" i="2"/>
  <c r="F22" i="2"/>
  <c r="F21" i="2"/>
  <c r="F20" i="2"/>
  <c r="F19" i="2"/>
  <c r="F18" i="2"/>
  <c r="F17" i="2"/>
  <c r="F16" i="2"/>
  <c r="F15" i="2"/>
  <c r="F14" i="2"/>
  <c r="F13" i="2"/>
  <c r="F11" i="6"/>
  <c r="F10" i="6"/>
  <c r="G22" i="6"/>
  <c r="F21" i="6"/>
  <c r="F20" i="6"/>
  <c r="F19" i="6"/>
  <c r="F18" i="6"/>
  <c r="F17" i="6"/>
  <c r="F16" i="6"/>
  <c r="F15" i="6"/>
  <c r="F14" i="6"/>
  <c r="F13" i="6"/>
  <c r="F12" i="6"/>
  <c r="F22" i="6" l="1"/>
  <c r="C24" i="6" s="1"/>
  <c r="F11" i="1"/>
  <c r="E24" i="6" l="1"/>
  <c r="C26" i="6" s="1"/>
  <c r="G22" i="4"/>
  <c r="F22" i="4" l="1"/>
  <c r="E24" i="4" l="1"/>
  <c r="C24" i="4"/>
  <c r="E32" i="4" l="1"/>
  <c r="C34" i="4" s="1"/>
  <c r="E37" i="4"/>
  <c r="C39" i="4" s="1"/>
  <c r="G25" i="2"/>
  <c r="F25" i="2" l="1"/>
  <c r="F38" i="2"/>
  <c r="C40" i="2" l="1"/>
  <c r="E40" i="2" s="1"/>
  <c r="C41" i="2"/>
  <c r="E41" i="2" s="1"/>
  <c r="G23" i="1"/>
  <c r="D53" i="2" l="1"/>
  <c r="F53" i="2"/>
  <c r="D55" i="2" s="1"/>
  <c r="D48" i="2"/>
  <c r="F48" i="2"/>
  <c r="D50" i="2" s="1"/>
  <c r="F13" i="1"/>
  <c r="F12" i="1"/>
  <c r="F35" i="1" l="1"/>
  <c r="F34" i="1"/>
  <c r="F33" i="1"/>
  <c r="F32" i="1"/>
  <c r="F31" i="1"/>
  <c r="F30" i="1"/>
  <c r="F29" i="1"/>
  <c r="F28" i="1"/>
  <c r="F27" i="1"/>
  <c r="F26" i="1"/>
  <c r="F25" i="1"/>
  <c r="F24" i="1"/>
  <c r="F22" i="1"/>
  <c r="F21" i="1"/>
  <c r="F20" i="1"/>
  <c r="F19" i="1"/>
  <c r="F18" i="1"/>
  <c r="F17" i="1"/>
  <c r="F16" i="1"/>
  <c r="F15" i="1"/>
  <c r="F14" i="1"/>
  <c r="F23" i="1" l="1"/>
  <c r="F36" i="1"/>
  <c r="C40" i="1" l="1"/>
  <c r="E40" i="1" s="1"/>
  <c r="C38" i="1"/>
  <c r="E38" i="1" s="1"/>
  <c r="E42" i="1" l="1"/>
</calcChain>
</file>

<file path=xl/sharedStrings.xml><?xml version="1.0" encoding="utf-8"?>
<sst xmlns="http://schemas.openxmlformats.org/spreadsheetml/2006/main" count="95" uniqueCount="55">
  <si>
    <t>Total Deposits</t>
  </si>
  <si>
    <t>Total Eligible Deposits</t>
  </si>
  <si>
    <t>Begin with Most Recent Month</t>
  </si>
  <si>
    <t>Less: Transfers from other PERSONAL Accounts (Deposits from business accounts are permissible and expected)</t>
  </si>
  <si>
    <t xml:space="preserve">Recent Year Average </t>
  </si>
  <si>
    <t>Less Excluded Deposits                                                                                                                                         (W2 wages, SS Inc, Rental inc, etc)</t>
  </si>
  <si>
    <t xml:space="preserve">Prior Year Average </t>
  </si>
  <si>
    <t>24 Month Average</t>
  </si>
  <si>
    <t xml:space="preserve">Total Deposits </t>
  </si>
  <si>
    <t>Qualifying Income</t>
  </si>
  <si>
    <t>Business Expense Statement Percentage %</t>
  </si>
  <si>
    <t>12 Month Personal  Bank Statement Income Calculation Summary                                                                                                                                                                                                                                                                Self Employed Borrowers Only                                                                                                                                                                                                                                                    To be used in conjunction with personal statements</t>
  </si>
  <si>
    <t>12 Month Average</t>
  </si>
  <si>
    <t>Recent Year Total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</si>
  <si>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</si>
  <si>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24 Month Business Bank Statement Income Calculation Summary</t>
  </si>
  <si>
    <t>Self Employed Borrowers Only</t>
  </si>
  <si>
    <t>To be used in conjunction with Business Bank Statements</t>
  </si>
  <si>
    <t>24 Month Personal Bank Statement Income Calculation Summary</t>
  </si>
  <si>
    <t>To be used in conjunction with personal statements</t>
  </si>
  <si>
    <t>Comments:</t>
  </si>
  <si>
    <t>12 Month BUSINESS  Bank Statement Income Calculation Summary                                                                                                                                                                                                                                                                Self Employed Borrowers Only                                                                                                                                                                                                                                                    To be used in conjunction with Business statements</t>
  </si>
  <si>
    <t>Wire Transfers from Other Accounts must be documented or Excluded</t>
  </si>
  <si>
    <t xml:space="preserve">Wire Transfers from Other Accounts Must be Documented or Excluded  </t>
  </si>
  <si>
    <t xml:space="preserve"> </t>
  </si>
  <si>
    <t xml:space="preserve"> Option 1 and Option 2</t>
  </si>
  <si>
    <t xml:space="preserve">Option 1 and Option 2 </t>
  </si>
  <si>
    <t>Statement End Date                        (MM/DD/YY)</t>
  </si>
  <si>
    <t>NSF / OD</t>
  </si>
  <si>
    <t xml:space="preserve">Recent Year
Total Deposits </t>
  </si>
  <si>
    <t xml:space="preserve">24 Month
Total Deposits </t>
  </si>
  <si>
    <t>Recent Year
12 Month Average</t>
  </si>
  <si>
    <r>
      <t xml:space="preserve">Qualifying Income
</t>
    </r>
    <r>
      <rPr>
        <b/>
        <sz val="9"/>
        <color theme="1"/>
        <rFont val="Calibri"/>
        <family val="2"/>
        <scheme val="minor"/>
      </rPr>
      <t>(Lesser of Recent Year or 24 Month Average)</t>
    </r>
  </si>
  <si>
    <t>Less Excluded Deposits                                                                                                                                         (W2 wages, SS Inc, 
Rental Inc, etc)</t>
  </si>
  <si>
    <t>Business Ownership Percentage</t>
  </si>
  <si>
    <t xml:space="preserve">Recent Year Total </t>
  </si>
  <si>
    <t>Prior Year Total</t>
  </si>
  <si>
    <t>Option 1 - Default Expense Factor</t>
  </si>
  <si>
    <t>Option 2 - Actual Expense Factor</t>
  </si>
  <si>
    <t>Business Type</t>
  </si>
  <si>
    <t>Products</t>
  </si>
  <si>
    <t>Service</t>
  </si>
  <si>
    <t>Expense Factor</t>
  </si>
  <si>
    <t>Option 1 
Qualifying Income</t>
  </si>
  <si>
    <t>Option 2
Qualifying Income</t>
  </si>
  <si>
    <t>Option 1
Qualifying Income</t>
  </si>
  <si>
    <t>Net Annual 
Income</t>
  </si>
  <si>
    <t>Net Annual
Income</t>
  </si>
  <si>
    <t>Deposit Tracking</t>
  </si>
  <si>
    <t>Deposit
Amount</t>
  </si>
  <si>
    <t>Deposit
Description</t>
  </si>
  <si>
    <t>Notes:</t>
  </si>
  <si>
    <t>Deposit
Date</t>
  </si>
  <si>
    <t>Note: This is a standalone worksheet and does not feed back into the bank statement worksheets</t>
  </si>
  <si>
    <t>To utilize as a working log of deposits requiring research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</si>
</sst>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(&quot;$&quot;* #,##0.00_);_(&quot;$&quot;* \(#,##0.00\);_(&quot;$&quot;* &quot;-&quot;??_);_(@_)"/>
    <numFmt numFmtId="164" formatCode="&quot;$&quot;#,##0.00"/>
    <numFmt numFmtId="165" formatCode="##&quot;/&quot;##&quot;/&quot;##"/>
    <numFmt numFmtId="166" formatCode="_([$$-409]* #,##0.00_);_([$$-409]* \(#,##0.00\);_([$$-409]* &quot;-&quot;??_);_(@_)"/>
    <numFmt numFmtId="167" formatCode="mm/yy"/>
    <numFmt numFmtId="168" formatCode="[Red]_(&quot;$&quot;* \(#,##0.00\)_);_(&quot;$&quot;* \(#,##0.00\);_(&quot;$&quot;* &quot;-&quot;??_);_(@_)"/>
  </numFmts>
  <fonts count="21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.5"/>
      <name val="Calibri"/>
      <family val="2"/>
      <scheme val="minor"/>
    </font>
    <font>
      <sz val="10.5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theme="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239">
    <xf numFmtId="0" fontId="0" fillId="0" borderId="0" xfId="0"/>
    <xf numFmtId="0" fontId="0" fillId="0" borderId="0" xfId="0" applyAlignment="1"/>
    <xf numFmtId="0" fontId="0" fillId="0" borderId="0" xfId="0" applyAlignment="1">
      <alignment horizontal="left"/>
    </xf>
    <xf numFmtId="0" fontId="0" fillId="0" borderId="0" xfId="0" applyBorder="1" applyAlignment="1">
      <alignment horizontal="center" vertical="center"/>
    </xf>
    <xf numFmtId="0" fontId="5" fillId="0" borderId="0" xfId="0" applyFont="1" applyFill="1" applyBorder="1" applyAlignment="1">
      <alignment horizontal="center" wrapText="1"/>
    </xf>
    <xf numFmtId="0" fontId="0" fillId="0" borderId="0" xfId="0" applyBorder="1"/>
    <xf numFmtId="0" fontId="0" fillId="0" borderId="0" xfId="0" applyFill="1"/>
    <xf numFmtId="0" fontId="0" fillId="0" borderId="0" xfId="0" applyFill="1" applyAlignment="1"/>
    <xf numFmtId="0" fontId="0" fillId="0" borderId="0" xfId="0" applyBorder="1" applyAlignment="1"/>
    <xf numFmtId="0" fontId="0" fillId="0" borderId="0" xfId="0" applyBorder="1" applyAlignment="1">
      <alignment vertical="top" wrapText="1"/>
    </xf>
    <xf numFmtId="0" fontId="0" fillId="0" borderId="0" xfId="0" applyAlignment="1">
      <alignment wrapText="1"/>
    </xf>
    <xf numFmtId="0" fontId="5" fillId="5" borderId="1" xfId="0" applyFont="1" applyFill="1" applyBorder="1" applyAlignment="1">
      <alignment horizontal="center" vertical="top" wrapText="1"/>
    </xf>
    <xf numFmtId="0" fontId="5" fillId="5" borderId="1" xfId="0" applyFont="1" applyFill="1" applyBorder="1" applyAlignment="1">
      <alignment horizontal="center" wrapText="1"/>
    </xf>
    <xf numFmtId="0" fontId="0" fillId="0" borderId="0" xfId="0" applyAlignment="1" applyProtection="1">
      <alignment vertical="top" wrapText="1"/>
      <protection locked="0"/>
    </xf>
    <xf numFmtId="0" fontId="0" fillId="0" borderId="0" xfId="0" applyAlignment="1" applyProtection="1">
      <protection locked="0"/>
    </xf>
    <xf numFmtId="0" fontId="0" fillId="0" borderId="0" xfId="0" applyProtection="1">
      <protection locked="0"/>
    </xf>
    <xf numFmtId="0" fontId="0" fillId="0" borderId="0" xfId="0" applyFill="1" applyProtection="1">
      <protection locked="0"/>
    </xf>
    <xf numFmtId="0" fontId="0" fillId="0" borderId="0" xfId="0" applyFill="1" applyAlignment="1" applyProtection="1">
      <protection locked="0"/>
    </xf>
    <xf numFmtId="0" fontId="5" fillId="0" borderId="0" xfId="0" applyFont="1" applyFill="1" applyBorder="1" applyAlignment="1" applyProtection="1">
      <alignment horizontal="center" wrapText="1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0" xfId="0" applyBorder="1" applyProtection="1">
      <protection locked="0"/>
    </xf>
    <xf numFmtId="0" fontId="0" fillId="0" borderId="0" xfId="0" applyAlignment="1" applyProtection="1">
      <alignment horizontal="left"/>
      <protection locked="0"/>
    </xf>
    <xf numFmtId="166" fontId="7" fillId="5" borderId="1" xfId="0" applyNumberFormat="1" applyFont="1" applyFill="1" applyBorder="1" applyAlignment="1" applyProtection="1">
      <alignment horizontal="left"/>
    </xf>
    <xf numFmtId="0" fontId="0" fillId="0" borderId="1" xfId="0" applyBorder="1" applyAlignment="1" applyProtection="1">
      <alignment horizontal="center" vertical="top"/>
    </xf>
    <xf numFmtId="0" fontId="0" fillId="0" borderId="1" xfId="0" applyFill="1" applyBorder="1" applyAlignment="1" applyProtection="1">
      <alignment horizontal="center" vertical="top"/>
    </xf>
    <xf numFmtId="0" fontId="0" fillId="0" borderId="0" xfId="0" applyAlignment="1" applyProtection="1"/>
    <xf numFmtId="0" fontId="0" fillId="0" borderId="2" xfId="0" applyBorder="1" applyAlignment="1" applyProtection="1"/>
    <xf numFmtId="0" fontId="0" fillId="0" borderId="0" xfId="0" applyBorder="1" applyAlignment="1" applyProtection="1"/>
    <xf numFmtId="0" fontId="0" fillId="0" borderId="0" xfId="0" applyProtection="1"/>
    <xf numFmtId="44" fontId="0" fillId="7" borderId="1" xfId="1" applyFont="1" applyFill="1" applyBorder="1" applyProtection="1"/>
    <xf numFmtId="0" fontId="0" fillId="0" borderId="0" xfId="0" applyBorder="1" applyAlignment="1" applyProtection="1">
      <alignment horizontal="center"/>
    </xf>
    <xf numFmtId="166" fontId="0" fillId="0" borderId="0" xfId="0" applyNumberFormat="1" applyBorder="1" applyProtection="1"/>
    <xf numFmtId="0" fontId="5" fillId="0" borderId="0" xfId="0" applyFont="1" applyFill="1" applyBorder="1" applyAlignment="1" applyProtection="1">
      <alignment horizontal="center" vertical="center" wrapText="1"/>
    </xf>
    <xf numFmtId="44" fontId="0" fillId="0" borderId="0" xfId="1" applyFont="1" applyFill="1" applyBorder="1" applyAlignment="1" applyProtection="1">
      <alignment vertical="center"/>
    </xf>
    <xf numFmtId="164" fontId="0" fillId="0" borderId="0" xfId="0" applyNumberFormat="1" applyFill="1" applyBorder="1" applyAlignment="1" applyProtection="1">
      <alignment vertical="center"/>
    </xf>
    <xf numFmtId="0" fontId="0" fillId="0" borderId="0" xfId="0" applyBorder="1" applyProtection="1"/>
    <xf numFmtId="0" fontId="4" fillId="4" borderId="0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</xf>
    <xf numFmtId="44" fontId="0" fillId="0" borderId="0" xfId="1" applyFont="1" applyFill="1" applyBorder="1" applyProtection="1"/>
    <xf numFmtId="0" fontId="4" fillId="0" borderId="0" xfId="0" applyFont="1" applyProtection="1">
      <protection locked="0"/>
    </xf>
    <xf numFmtId="0" fontId="4" fillId="0" borderId="0" xfId="0" applyFont="1"/>
    <xf numFmtId="0" fontId="9" fillId="0" borderId="1" xfId="0" applyFont="1" applyBorder="1" applyAlignment="1" applyProtection="1">
      <alignment horizontal="center" vertical="top"/>
    </xf>
    <xf numFmtId="0" fontId="9" fillId="0" borderId="1" xfId="0" applyFont="1" applyFill="1" applyBorder="1" applyAlignment="1" applyProtection="1">
      <alignment horizontal="center" vertical="top"/>
    </xf>
    <xf numFmtId="166" fontId="10" fillId="5" borderId="1" xfId="0" applyNumberFormat="1" applyFont="1" applyFill="1" applyBorder="1" applyAlignment="1" applyProtection="1">
      <alignment horizontal="left"/>
    </xf>
    <xf numFmtId="166" fontId="10" fillId="5" borderId="1" xfId="0" applyNumberFormat="1" applyFont="1" applyFill="1" applyBorder="1" applyAlignment="1" applyProtection="1">
      <alignment horizontal="center"/>
    </xf>
    <xf numFmtId="0" fontId="9" fillId="0" borderId="1" xfId="0" applyFont="1" applyBorder="1" applyAlignment="1">
      <alignment horizontal="center" vertical="top"/>
    </xf>
    <xf numFmtId="0" fontId="9" fillId="0" borderId="1" xfId="0" applyFont="1" applyFill="1" applyBorder="1" applyAlignment="1">
      <alignment horizontal="center" vertical="top"/>
    </xf>
    <xf numFmtId="0" fontId="8" fillId="3" borderId="2" xfId="0" applyFont="1" applyFill="1" applyBorder="1" applyAlignment="1">
      <alignment vertical="center" wrapText="1"/>
    </xf>
    <xf numFmtId="0" fontId="5" fillId="5" borderId="1" xfId="0" applyFont="1" applyFill="1" applyBorder="1" applyAlignment="1" applyProtection="1">
      <alignment horizontal="center" vertical="center" wrapText="1"/>
    </xf>
    <xf numFmtId="0" fontId="14" fillId="5" borderId="1" xfId="0" applyFont="1" applyFill="1" applyBorder="1" applyAlignment="1" applyProtection="1">
      <alignment horizontal="center" vertical="top" wrapText="1"/>
    </xf>
    <xf numFmtId="0" fontId="14" fillId="5" borderId="1" xfId="0" applyFont="1" applyFill="1" applyBorder="1" applyAlignment="1" applyProtection="1">
      <alignment horizontal="center" wrapText="1"/>
    </xf>
    <xf numFmtId="0" fontId="8" fillId="3" borderId="2" xfId="0" applyFont="1" applyFill="1" applyBorder="1" applyAlignment="1" applyProtection="1">
      <alignment vertical="center" wrapText="1"/>
    </xf>
    <xf numFmtId="0" fontId="8" fillId="3" borderId="14" xfId="0" applyFont="1" applyFill="1" applyBorder="1" applyAlignment="1" applyProtection="1">
      <alignment vertical="center" wrapText="1"/>
    </xf>
    <xf numFmtId="44" fontId="12" fillId="7" borderId="1" xfId="1" applyFont="1" applyFill="1" applyBorder="1" applyAlignment="1" applyProtection="1">
      <alignment vertical="center"/>
    </xf>
    <xf numFmtId="0" fontId="5" fillId="5" borderId="1" xfId="0" applyFont="1" applyFill="1" applyBorder="1" applyAlignment="1" applyProtection="1">
      <alignment horizontal="center" vertical="center" wrapText="1"/>
    </xf>
    <xf numFmtId="167" fontId="9" fillId="6" borderId="1" xfId="0" applyNumberFormat="1" applyFont="1" applyFill="1" applyBorder="1" applyAlignment="1" applyProtection="1">
      <alignment horizontal="center" vertical="center"/>
    </xf>
    <xf numFmtId="165" fontId="7" fillId="5" borderId="5" xfId="0" applyNumberFormat="1" applyFont="1" applyFill="1" applyBorder="1" applyAlignment="1" applyProtection="1">
      <alignment vertical="center"/>
    </xf>
    <xf numFmtId="164" fontId="0" fillId="0" borderId="0" xfId="0" applyNumberFormat="1" applyFill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center" vertical="center"/>
    </xf>
    <xf numFmtId="164" fontId="0" fillId="0" borderId="0" xfId="0" applyNumberForma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center" vertical="center"/>
    </xf>
    <xf numFmtId="0" fontId="0" fillId="0" borderId="0" xfId="0" applyFill="1" applyBorder="1" applyAlignment="1" applyProtection="1"/>
    <xf numFmtId="0" fontId="12" fillId="0" borderId="0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Fill="1" applyBorder="1" applyAlignment="1" applyProtection="1">
      <alignment horizontal="center"/>
    </xf>
    <xf numFmtId="44" fontId="0" fillId="0" borderId="0" xfId="1" applyFont="1" applyFill="1" applyBorder="1" applyAlignment="1" applyProtection="1">
      <alignment horizontal="center" vertical="center"/>
    </xf>
    <xf numFmtId="164" fontId="4" fillId="0" borderId="0" xfId="0" applyNumberFormat="1" applyFont="1" applyFill="1" applyBorder="1" applyAlignment="1" applyProtection="1">
      <alignment horizontal="center" vertical="center"/>
    </xf>
    <xf numFmtId="44" fontId="12" fillId="0" borderId="0" xfId="1" applyFont="1" applyFill="1" applyBorder="1" applyAlignment="1" applyProtection="1">
      <alignment vertical="center"/>
    </xf>
    <xf numFmtId="164" fontId="12" fillId="0" borderId="0" xfId="0" applyNumberFormat="1" applyFont="1" applyFill="1" applyBorder="1" applyAlignment="1" applyProtection="1">
      <alignment vertical="center"/>
    </xf>
    <xf numFmtId="164" fontId="4" fillId="5" borderId="1" xfId="0" applyNumberFormat="1" applyFont="1" applyFill="1" applyBorder="1" applyAlignment="1" applyProtection="1">
      <alignment horizontal="center" vertical="center" wrapText="1"/>
    </xf>
    <xf numFmtId="0" fontId="12" fillId="0" borderId="0" xfId="0" applyNumberFormat="1" applyFont="1" applyFill="1" applyBorder="1" applyAlignment="1" applyProtection="1">
      <alignment horizontal="center" vertical="center"/>
    </xf>
    <xf numFmtId="0" fontId="9" fillId="0" borderId="0" xfId="0" applyFont="1" applyFill="1" applyBorder="1" applyAlignment="1" applyProtection="1">
      <alignment horizontal="center" vertical="center"/>
    </xf>
    <xf numFmtId="167" fontId="9" fillId="11" borderId="1" xfId="0" applyNumberFormat="1" applyFont="1" applyFill="1" applyBorder="1" applyAlignment="1" applyProtection="1">
      <alignment horizontal="center" vertical="center"/>
      <protection locked="0"/>
    </xf>
    <xf numFmtId="44" fontId="12" fillId="11" borderId="1" xfId="1" applyFont="1" applyFill="1" applyBorder="1" applyAlignment="1" applyProtection="1">
      <alignment horizontal="center" vertical="center"/>
      <protection locked="0"/>
    </xf>
    <xf numFmtId="0" fontId="12" fillId="10" borderId="1" xfId="0" applyNumberFormat="1" applyFont="1" applyFill="1" applyBorder="1" applyAlignment="1" applyProtection="1">
      <alignment horizontal="center" vertical="center"/>
      <protection locked="0"/>
    </xf>
    <xf numFmtId="9" fontId="0" fillId="11" borderId="1" xfId="2" applyFont="1" applyFill="1" applyBorder="1" applyAlignment="1" applyProtection="1">
      <alignment horizontal="center" vertical="center"/>
      <protection locked="0"/>
    </xf>
    <xf numFmtId="44" fontId="9" fillId="11" borderId="1" xfId="1" applyFont="1" applyFill="1" applyBorder="1" applyAlignment="1" applyProtection="1">
      <alignment horizontal="center" vertical="center"/>
      <protection locked="0"/>
    </xf>
    <xf numFmtId="9" fontId="12" fillId="11" borderId="1" xfId="2" applyFont="1" applyFill="1" applyBorder="1" applyAlignment="1" applyProtection="1">
      <alignment horizontal="center" vertical="center"/>
      <protection locked="0"/>
    </xf>
    <xf numFmtId="0" fontId="9" fillId="10" borderId="1" xfId="0" applyNumberFormat="1" applyFont="1" applyFill="1" applyBorder="1" applyAlignment="1" applyProtection="1">
      <alignment horizontal="center"/>
      <protection locked="0"/>
    </xf>
    <xf numFmtId="168" fontId="9" fillId="10" borderId="1" xfId="1" applyNumberFormat="1" applyFont="1" applyFill="1" applyBorder="1" applyAlignment="1" applyProtection="1">
      <alignment horizontal="center" vertical="center"/>
      <protection locked="0"/>
    </xf>
    <xf numFmtId="168" fontId="12" fillId="10" borderId="1" xfId="1" applyNumberFormat="1" applyFont="1" applyFill="1" applyBorder="1" applyAlignment="1" applyProtection="1">
      <alignment horizontal="center" vertical="center"/>
      <protection locked="0"/>
    </xf>
    <xf numFmtId="0" fontId="12" fillId="10" borderId="1" xfId="0" applyNumberFormat="1" applyFont="1" applyFill="1" applyBorder="1" applyAlignment="1" applyProtection="1">
      <alignment horizontal="center"/>
      <protection locked="0"/>
    </xf>
    <xf numFmtId="166" fontId="9" fillId="6" borderId="1" xfId="0" applyNumberFormat="1" applyFont="1" applyFill="1" applyBorder="1" applyAlignment="1" applyProtection="1">
      <alignment horizontal="left"/>
    </xf>
    <xf numFmtId="0" fontId="7" fillId="6" borderId="1" xfId="0" applyNumberFormat="1" applyFont="1" applyFill="1" applyBorder="1" applyAlignment="1" applyProtection="1">
      <alignment horizontal="center"/>
    </xf>
    <xf numFmtId="166" fontId="12" fillId="6" borderId="1" xfId="0" applyNumberFormat="1" applyFont="1" applyFill="1" applyBorder="1" applyAlignment="1" applyProtection="1">
      <alignment horizontal="left"/>
    </xf>
    <xf numFmtId="0" fontId="10" fillId="6" borderId="1" xfId="0" applyNumberFormat="1" applyFont="1" applyFill="1" applyBorder="1" applyAlignment="1" applyProtection="1">
      <alignment horizontal="center"/>
    </xf>
    <xf numFmtId="0" fontId="9" fillId="6" borderId="1" xfId="0" applyNumberFormat="1" applyFont="1" applyFill="1" applyBorder="1" applyAlignment="1">
      <alignment horizontal="center" vertical="center"/>
    </xf>
    <xf numFmtId="0" fontId="4" fillId="5" borderId="5" xfId="0" applyFont="1" applyFill="1" applyBorder="1" applyAlignment="1" applyProtection="1">
      <alignment horizontal="center" vertical="center" wrapText="1"/>
    </xf>
    <xf numFmtId="0" fontId="5" fillId="5" borderId="5" xfId="0" applyFont="1" applyFill="1" applyBorder="1" applyAlignment="1" applyProtection="1">
      <alignment horizontal="center" vertical="center" wrapText="1"/>
    </xf>
    <xf numFmtId="164" fontId="4" fillId="0" borderId="10" xfId="0" applyNumberFormat="1" applyFont="1" applyFill="1" applyBorder="1" applyAlignment="1" applyProtection="1">
      <alignment horizontal="center" vertical="center"/>
    </xf>
    <xf numFmtId="9" fontId="3" fillId="6" borderId="1" xfId="2" quotePrefix="1" applyFont="1" applyFill="1" applyBorder="1" applyAlignment="1" applyProtection="1">
      <alignment horizontal="center" vertical="center" wrapText="1"/>
    </xf>
    <xf numFmtId="9" fontId="3" fillId="11" borderId="1" xfId="2" applyFont="1" applyFill="1" applyBorder="1" applyAlignment="1" applyProtection="1">
      <alignment horizontal="center" vertical="center"/>
      <protection locked="0"/>
    </xf>
    <xf numFmtId="0" fontId="0" fillId="0" borderId="0" xfId="0" applyFill="1" applyBorder="1" applyAlignment="1"/>
    <xf numFmtId="0" fontId="4" fillId="0" borderId="9" xfId="0" applyFont="1" applyFill="1" applyBorder="1" applyAlignment="1" applyProtection="1">
      <alignment horizontal="center" vertical="center" wrapText="1"/>
    </xf>
    <xf numFmtId="0" fontId="4" fillId="0" borderId="10" xfId="0" applyFont="1" applyFill="1" applyBorder="1" applyAlignment="1" applyProtection="1">
      <alignment horizontal="center" vertical="center" wrapText="1"/>
    </xf>
    <xf numFmtId="0" fontId="4" fillId="5" borderId="1" xfId="0" applyFont="1" applyFill="1" applyBorder="1" applyAlignment="1" applyProtection="1">
      <alignment horizontal="center" vertical="center" wrapText="1"/>
    </xf>
    <xf numFmtId="164" fontId="12" fillId="6" borderId="1" xfId="0" applyNumberFormat="1" applyFont="1" applyFill="1" applyBorder="1" applyAlignment="1" applyProtection="1">
      <alignment horizontal="center" vertical="center"/>
    </xf>
    <xf numFmtId="164" fontId="12" fillId="6" borderId="1" xfId="1" applyNumberFormat="1" applyFont="1" applyFill="1" applyBorder="1" applyAlignment="1" applyProtection="1">
      <alignment horizontal="center" vertical="center" wrapText="1"/>
    </xf>
    <xf numFmtId="9" fontId="0" fillId="6" borderId="1" xfId="2" quotePrefix="1" applyFont="1" applyFill="1" applyBorder="1" applyAlignment="1" applyProtection="1">
      <alignment horizontal="center" vertical="center" wrapText="1"/>
    </xf>
    <xf numFmtId="164" fontId="0" fillId="6" borderId="1" xfId="1" applyNumberFormat="1" applyFont="1" applyFill="1" applyBorder="1" applyAlignment="1" applyProtection="1">
      <alignment horizontal="center" vertical="center" wrapText="1"/>
    </xf>
    <xf numFmtId="0" fontId="0" fillId="0" borderId="0" xfId="0" applyFont="1" applyAlignment="1"/>
    <xf numFmtId="164" fontId="0" fillId="0" borderId="9" xfId="1" applyNumberFormat="1" applyFont="1" applyFill="1" applyBorder="1" applyProtection="1"/>
    <xf numFmtId="0" fontId="0" fillId="0" borderId="0" xfId="0" applyFont="1" applyFill="1" applyBorder="1" applyAlignment="1"/>
    <xf numFmtId="164" fontId="0" fillId="7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Font="1" applyBorder="1" applyAlignment="1"/>
    <xf numFmtId="164" fontId="0" fillId="6" borderId="1" xfId="0" applyNumberFormat="1" applyFont="1" applyFill="1" applyBorder="1" applyAlignment="1" applyProtection="1">
      <alignment horizontal="center" vertical="center"/>
    </xf>
    <xf numFmtId="9" fontId="0" fillId="0" borderId="2" xfId="2" applyFont="1" applyFill="1" applyBorder="1" applyAlignment="1" applyProtection="1">
      <alignment horizontal="center" vertical="center"/>
      <protection locked="0"/>
    </xf>
    <xf numFmtId="44" fontId="0" fillId="0" borderId="0" xfId="0" applyNumberFormat="1" applyFont="1" applyFill="1" applyBorder="1" applyAlignment="1" applyProtection="1">
      <alignment horizontal="center" vertical="center"/>
    </xf>
    <xf numFmtId="164" fontId="0" fillId="7" borderId="4" xfId="1" applyNumberFormat="1" applyFont="1" applyFill="1" applyBorder="1" applyAlignment="1" applyProtection="1">
      <alignment horizontal="center" vertical="center"/>
    </xf>
    <xf numFmtId="0" fontId="0" fillId="0" borderId="0" xfId="0" applyFont="1" applyProtection="1">
      <protection locked="0"/>
    </xf>
    <xf numFmtId="0" fontId="0" fillId="0" borderId="0" xfId="0" applyFont="1" applyProtection="1"/>
    <xf numFmtId="44" fontId="12" fillId="11" borderId="1" xfId="1" applyNumberFormat="1" applyFont="1" applyFill="1" applyBorder="1" applyAlignment="1" applyProtection="1">
      <alignment horizontal="center" vertical="center"/>
      <protection locked="0"/>
    </xf>
    <xf numFmtId="44" fontId="12" fillId="10" borderId="1" xfId="1" applyNumberFormat="1" applyFont="1" applyFill="1" applyBorder="1" applyAlignment="1" applyProtection="1">
      <alignment horizontal="center" vertical="center"/>
      <protection locked="0"/>
    </xf>
    <xf numFmtId="44" fontId="12" fillId="6" borderId="1" xfId="0" applyNumberFormat="1" applyFont="1" applyFill="1" applyBorder="1" applyAlignment="1">
      <alignment horizontal="center" vertical="top"/>
    </xf>
    <xf numFmtId="44" fontId="10" fillId="5" borderId="1" xfId="0" applyNumberFormat="1" applyFont="1" applyFill="1" applyBorder="1" applyAlignment="1">
      <alignment horizontal="center" vertical="center"/>
    </xf>
    <xf numFmtId="166" fontId="10" fillId="5" borderId="1" xfId="0" applyNumberFormat="1" applyFont="1" applyFill="1" applyBorder="1" applyAlignment="1">
      <alignment horizontal="left" vertical="center"/>
    </xf>
    <xf numFmtId="164" fontId="12" fillId="6" borderId="1" xfId="1" applyNumberFormat="1" applyFont="1" applyFill="1" applyBorder="1" applyAlignment="1" applyProtection="1">
      <alignment horizontal="center" vertical="center"/>
    </xf>
    <xf numFmtId="164" fontId="12" fillId="7" borderId="1" xfId="1" applyNumberFormat="1" applyFont="1" applyFill="1" applyBorder="1" applyAlignment="1" applyProtection="1">
      <alignment horizontal="center" vertical="center"/>
    </xf>
    <xf numFmtId="0" fontId="12" fillId="9" borderId="8" xfId="0" applyFont="1" applyFill="1" applyBorder="1" applyAlignment="1" applyProtection="1">
      <alignment horizontal="center" vertical="center" wrapText="1"/>
    </xf>
    <xf numFmtId="0" fontId="12" fillId="9" borderId="5" xfId="0" applyFont="1" applyFill="1" applyBorder="1" applyAlignment="1" applyProtection="1">
      <alignment horizontal="center" vertical="center" wrapText="1"/>
    </xf>
    <xf numFmtId="44" fontId="9" fillId="11" borderId="1" xfId="1" applyNumberFormat="1" applyFont="1" applyFill="1" applyBorder="1" applyAlignment="1" applyProtection="1">
      <alignment horizontal="center" vertical="center"/>
      <protection locked="0"/>
    </xf>
    <xf numFmtId="44" fontId="9" fillId="10" borderId="1" xfId="1" applyNumberFormat="1" applyFont="1" applyFill="1" applyBorder="1" applyAlignment="1" applyProtection="1">
      <alignment horizontal="center" vertical="center"/>
      <protection locked="0"/>
    </xf>
    <xf numFmtId="44" fontId="7" fillId="5" borderId="9" xfId="0" applyNumberFormat="1" applyFont="1" applyFill="1" applyBorder="1" applyAlignment="1" applyProtection="1">
      <alignment horizontal="center" vertical="center"/>
    </xf>
    <xf numFmtId="44" fontId="7" fillId="5" borderId="8" xfId="0" applyNumberFormat="1" applyFont="1" applyFill="1" applyBorder="1" applyAlignment="1" applyProtection="1">
      <alignment horizontal="center" vertical="center"/>
    </xf>
    <xf numFmtId="44" fontId="7" fillId="5" borderId="1" xfId="0" applyNumberFormat="1" applyFont="1" applyFill="1" applyBorder="1" applyAlignment="1" applyProtection="1">
      <alignment horizontal="center"/>
    </xf>
    <xf numFmtId="0" fontId="8" fillId="3" borderId="6" xfId="0" applyFont="1" applyFill="1" applyBorder="1" applyAlignment="1" applyProtection="1">
      <alignment vertical="center" wrapText="1"/>
    </xf>
    <xf numFmtId="0" fontId="8" fillId="3" borderId="10" xfId="0" applyFont="1" applyFill="1" applyBorder="1" applyAlignment="1" applyProtection="1">
      <alignment vertical="center" wrapText="1"/>
    </xf>
    <xf numFmtId="0" fontId="8" fillId="3" borderId="11" xfId="0" applyFont="1" applyFill="1" applyBorder="1" applyAlignment="1" applyProtection="1">
      <alignment vertical="center" wrapText="1"/>
    </xf>
    <xf numFmtId="0" fontId="8" fillId="3" borderId="0" xfId="0" applyFont="1" applyFill="1" applyBorder="1" applyAlignment="1" applyProtection="1">
      <alignment vertical="center" wrapText="1"/>
    </xf>
    <xf numFmtId="0" fontId="8" fillId="3" borderId="13" xfId="0" applyFont="1" applyFill="1" applyBorder="1" applyAlignment="1" applyProtection="1">
      <alignment vertical="center" wrapText="1"/>
    </xf>
    <xf numFmtId="0" fontId="6" fillId="0" borderId="0" xfId="0" applyFont="1"/>
    <xf numFmtId="9" fontId="6" fillId="0" borderId="0" xfId="0" applyNumberFormat="1" applyFont="1"/>
    <xf numFmtId="44" fontId="9" fillId="0" borderId="1" xfId="1" applyFont="1" applyFill="1" applyBorder="1" applyAlignment="1" applyProtection="1">
      <alignment horizontal="center" vertical="center"/>
      <protection locked="0"/>
    </xf>
    <xf numFmtId="44" fontId="9" fillId="0" borderId="1" xfId="1" applyFont="1" applyFill="1" applyBorder="1" applyAlignment="1" applyProtection="1">
      <alignment horizontal="center" vertical="center"/>
    </xf>
    <xf numFmtId="14" fontId="9" fillId="0" borderId="1" xfId="0" applyNumberFormat="1" applyFont="1" applyFill="1" applyBorder="1" applyAlignment="1">
      <alignment horizontal="center" vertical="top"/>
    </xf>
    <xf numFmtId="0" fontId="12" fillId="0" borderId="1" xfId="1" applyNumberFormat="1" applyFont="1" applyFill="1" applyBorder="1" applyAlignment="1" applyProtection="1">
      <alignment horizontal="left" vertical="center"/>
      <protection locked="0"/>
    </xf>
    <xf numFmtId="0" fontId="8" fillId="3" borderId="10" xfId="0" applyFont="1" applyFill="1" applyBorder="1" applyAlignment="1" applyProtection="1">
      <alignment horizontal="center" vertical="center" wrapText="1"/>
    </xf>
    <xf numFmtId="0" fontId="8" fillId="3" borderId="7" xfId="0" applyFont="1" applyFill="1" applyBorder="1" applyAlignment="1" applyProtection="1">
      <alignment horizontal="center" vertical="center" wrapText="1"/>
    </xf>
    <xf numFmtId="0" fontId="8" fillId="3" borderId="0" xfId="0" applyFont="1" applyFill="1" applyBorder="1" applyAlignment="1" applyProtection="1">
      <alignment horizontal="center" vertical="center" wrapText="1"/>
    </xf>
    <xf numFmtId="0" fontId="8" fillId="3" borderId="12" xfId="0" applyFont="1" applyFill="1" applyBorder="1" applyAlignment="1" applyProtection="1">
      <alignment horizontal="center" vertical="center" wrapText="1"/>
    </xf>
    <xf numFmtId="0" fontId="8" fillId="3" borderId="2" xfId="0" applyFont="1" applyFill="1" applyBorder="1" applyAlignment="1" applyProtection="1">
      <alignment horizontal="center" vertical="center" wrapText="1"/>
    </xf>
    <xf numFmtId="0" fontId="8" fillId="3" borderId="14" xfId="0" applyFont="1" applyFill="1" applyBorder="1" applyAlignment="1" applyProtection="1">
      <alignment horizontal="center" vertical="center" wrapText="1"/>
    </xf>
    <xf numFmtId="165" fontId="7" fillId="5" borderId="1" xfId="0" applyNumberFormat="1" applyFont="1" applyFill="1" applyBorder="1" applyAlignment="1" applyProtection="1">
      <alignment horizontal="center" vertical="center"/>
    </xf>
    <xf numFmtId="0" fontId="8" fillId="2" borderId="6" xfId="0" applyFont="1" applyFill="1" applyBorder="1" applyAlignment="1" applyProtection="1">
      <alignment horizontal="left" vertical="center" wrapText="1"/>
    </xf>
    <xf numFmtId="0" fontId="8" fillId="2" borderId="10" xfId="0" applyFont="1" applyFill="1" applyBorder="1" applyAlignment="1" applyProtection="1">
      <alignment horizontal="left" vertical="center" wrapText="1"/>
    </xf>
    <xf numFmtId="0" fontId="8" fillId="2" borderId="7" xfId="0" applyFont="1" applyFill="1" applyBorder="1" applyAlignment="1" applyProtection="1">
      <alignment horizontal="left" vertical="center" wrapText="1"/>
    </xf>
    <xf numFmtId="0" fontId="11" fillId="6" borderId="11" xfId="0" applyFont="1" applyFill="1" applyBorder="1" applyAlignment="1" applyProtection="1">
      <alignment horizontal="left" vertical="top" wrapText="1"/>
      <protection locked="0"/>
    </xf>
    <xf numFmtId="0" fontId="11" fillId="6" borderId="0" xfId="0" applyFont="1" applyFill="1" applyBorder="1" applyAlignment="1" applyProtection="1">
      <alignment horizontal="left" vertical="top" wrapText="1"/>
      <protection locked="0"/>
    </xf>
    <xf numFmtId="0" fontId="11" fillId="6" borderId="12" xfId="0" applyFont="1" applyFill="1" applyBorder="1" applyAlignment="1" applyProtection="1">
      <alignment horizontal="left" vertical="top" wrapText="1"/>
      <protection locked="0"/>
    </xf>
    <xf numFmtId="0" fontId="11" fillId="6" borderId="13" xfId="0" applyFont="1" applyFill="1" applyBorder="1" applyAlignment="1" applyProtection="1">
      <alignment horizontal="left" vertical="top" wrapText="1"/>
      <protection locked="0"/>
    </xf>
    <xf numFmtId="0" fontId="11" fillId="6" borderId="2" xfId="0" applyFont="1" applyFill="1" applyBorder="1" applyAlignment="1" applyProtection="1">
      <alignment horizontal="left" vertical="top" wrapText="1"/>
      <protection locked="0"/>
    </xf>
    <xf numFmtId="0" fontId="11" fillId="6" borderId="14" xfId="0" applyFont="1" applyFill="1" applyBorder="1" applyAlignment="1" applyProtection="1">
      <alignment horizontal="left" vertical="top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 wrapText="1"/>
    </xf>
    <xf numFmtId="164" fontId="0" fillId="0" borderId="0" xfId="0" applyNumberFormat="1" applyFill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/>
      <protection locked="0"/>
    </xf>
    <xf numFmtId="0" fontId="0" fillId="0" borderId="0" xfId="0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 wrapText="1"/>
      <protection locked="0"/>
    </xf>
    <xf numFmtId="0" fontId="4" fillId="9" borderId="5" xfId="0" applyFont="1" applyFill="1" applyBorder="1" applyAlignment="1" applyProtection="1">
      <alignment horizontal="center" vertical="center"/>
    </xf>
    <xf numFmtId="0" fontId="4" fillId="9" borderId="8" xfId="0" applyFont="1" applyFill="1" applyBorder="1" applyAlignment="1" applyProtection="1">
      <alignment horizontal="center" vertical="center"/>
    </xf>
    <xf numFmtId="0" fontId="5" fillId="5" borderId="1" xfId="0" applyFont="1" applyFill="1" applyBorder="1" applyAlignment="1" applyProtection="1">
      <alignment horizontal="center" vertical="center" wrapText="1"/>
    </xf>
    <xf numFmtId="44" fontId="0" fillId="6" borderId="3" xfId="1" applyFont="1" applyFill="1" applyBorder="1" applyAlignment="1" applyProtection="1">
      <alignment horizontal="center" vertical="center"/>
    </xf>
    <xf numFmtId="44" fontId="0" fillId="6" borderId="4" xfId="1" applyFont="1" applyFill="1" applyBorder="1" applyAlignment="1" applyProtection="1">
      <alignment horizontal="center" vertical="center"/>
    </xf>
    <xf numFmtId="164" fontId="4" fillId="5" borderId="3" xfId="0" applyNumberFormat="1" applyFont="1" applyFill="1" applyBorder="1" applyAlignment="1" applyProtection="1">
      <alignment horizontal="center" vertical="center"/>
    </xf>
    <xf numFmtId="164" fontId="4" fillId="5" borderId="4" xfId="0" applyNumberFormat="1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 wrapText="1"/>
    </xf>
    <xf numFmtId="0" fontId="7" fillId="5" borderId="1" xfId="0" applyFont="1" applyFill="1" applyBorder="1" applyAlignment="1" applyProtection="1">
      <alignment horizontal="center"/>
    </xf>
    <xf numFmtId="0" fontId="16" fillId="5" borderId="1" xfId="0" applyFont="1" applyFill="1" applyBorder="1" applyAlignment="1" applyProtection="1">
      <alignment horizontal="center" vertical="center" wrapText="1"/>
    </xf>
    <xf numFmtId="44" fontId="17" fillId="6" borderId="3" xfId="1" applyFont="1" applyFill="1" applyBorder="1" applyAlignment="1" applyProtection="1">
      <alignment horizontal="center" vertical="center"/>
    </xf>
    <xf numFmtId="44" fontId="17" fillId="6" borderId="4" xfId="1" applyFont="1" applyFill="1" applyBorder="1" applyAlignment="1" applyProtection="1">
      <alignment horizontal="center" vertical="center"/>
    </xf>
    <xf numFmtId="164" fontId="18" fillId="5" borderId="3" xfId="0" applyNumberFormat="1" applyFont="1" applyFill="1" applyBorder="1" applyAlignment="1" applyProtection="1">
      <alignment horizontal="center" vertical="center" wrapText="1"/>
    </xf>
    <xf numFmtId="164" fontId="18" fillId="5" borderId="4" xfId="0" applyNumberFormat="1" applyFont="1" applyFill="1" applyBorder="1" applyAlignment="1" applyProtection="1">
      <alignment horizontal="center" vertical="center"/>
    </xf>
    <xf numFmtId="44" fontId="12" fillId="6" borderId="3" xfId="1" applyFont="1" applyFill="1" applyBorder="1" applyAlignment="1" applyProtection="1">
      <alignment horizontal="center" vertical="center"/>
    </xf>
    <xf numFmtId="44" fontId="12" fillId="6" borderId="4" xfId="1" applyFont="1" applyFill="1" applyBorder="1" applyAlignment="1" applyProtection="1">
      <alignment horizontal="center" vertical="center"/>
    </xf>
    <xf numFmtId="0" fontId="8" fillId="3" borderId="6" xfId="0" applyFont="1" applyFill="1" applyBorder="1" applyAlignment="1" applyProtection="1">
      <alignment horizontal="center" vertical="center" wrapText="1"/>
    </xf>
    <xf numFmtId="0" fontId="8" fillId="3" borderId="11" xfId="0" applyFont="1" applyFill="1" applyBorder="1" applyAlignment="1" applyProtection="1">
      <alignment horizontal="center" vertical="center" wrapText="1"/>
    </xf>
    <xf numFmtId="0" fontId="8" fillId="3" borderId="13" xfId="0" applyFont="1" applyFill="1" applyBorder="1" applyAlignment="1" applyProtection="1">
      <alignment horizontal="center" vertical="center" wrapText="1"/>
    </xf>
    <xf numFmtId="0" fontId="13" fillId="2" borderId="5" xfId="0" applyFont="1" applyFill="1" applyBorder="1" applyAlignment="1" applyProtection="1">
      <alignment horizontal="left" vertical="center" wrapText="1"/>
    </xf>
    <xf numFmtId="0" fontId="13" fillId="2" borderId="9" xfId="0" applyFont="1" applyFill="1" applyBorder="1" applyAlignment="1" applyProtection="1">
      <alignment horizontal="left" vertical="center" wrapText="1"/>
    </xf>
    <xf numFmtId="0" fontId="13" fillId="2" borderId="8" xfId="0" applyFont="1" applyFill="1" applyBorder="1" applyAlignment="1" applyProtection="1">
      <alignment horizontal="left" vertical="center" wrapText="1"/>
    </xf>
    <xf numFmtId="0" fontId="11" fillId="4" borderId="6" xfId="0" applyFont="1" applyFill="1" applyBorder="1" applyAlignment="1" applyProtection="1">
      <alignment horizontal="left" vertical="top" wrapText="1"/>
      <protection locked="0"/>
    </xf>
    <xf numFmtId="0" fontId="11" fillId="4" borderId="10" xfId="0" applyFont="1" applyFill="1" applyBorder="1" applyAlignment="1" applyProtection="1">
      <alignment horizontal="left" vertical="top" wrapText="1"/>
      <protection locked="0"/>
    </xf>
    <xf numFmtId="0" fontId="11" fillId="4" borderId="7" xfId="0" applyFont="1" applyFill="1" applyBorder="1" applyAlignment="1" applyProtection="1">
      <alignment horizontal="left" vertical="top" wrapText="1"/>
      <protection locked="0"/>
    </xf>
    <xf numFmtId="0" fontId="11" fillId="4" borderId="13" xfId="0" applyFont="1" applyFill="1" applyBorder="1" applyAlignment="1" applyProtection="1">
      <alignment horizontal="left" vertical="top" wrapText="1"/>
      <protection locked="0"/>
    </xf>
    <xf numFmtId="0" fontId="11" fillId="4" borderId="2" xfId="0" applyFont="1" applyFill="1" applyBorder="1" applyAlignment="1" applyProtection="1">
      <alignment horizontal="left" vertical="top" wrapText="1"/>
      <protection locked="0"/>
    </xf>
    <xf numFmtId="0" fontId="11" fillId="4" borderId="14" xfId="0" applyFont="1" applyFill="1" applyBorder="1" applyAlignment="1" applyProtection="1">
      <alignment horizontal="left" vertical="top" wrapText="1"/>
      <protection locked="0"/>
    </xf>
    <xf numFmtId="0" fontId="4" fillId="9" borderId="5" xfId="0" applyFont="1" applyFill="1" applyBorder="1" applyAlignment="1" applyProtection="1">
      <alignment horizontal="center" vertical="center" wrapText="1"/>
    </xf>
    <xf numFmtId="0" fontId="4" fillId="9" borderId="9" xfId="0" applyFont="1" applyFill="1" applyBorder="1" applyAlignment="1" applyProtection="1">
      <alignment horizontal="center" vertical="center" wrapText="1"/>
    </xf>
    <xf numFmtId="0" fontId="4" fillId="9" borderId="8" xfId="0" applyFont="1" applyFill="1" applyBorder="1" applyAlignment="1" applyProtection="1">
      <alignment horizontal="center" vertical="center" wrapText="1"/>
    </xf>
    <xf numFmtId="0" fontId="4" fillId="5" borderId="5" xfId="0" applyFont="1" applyFill="1" applyBorder="1" applyAlignment="1" applyProtection="1">
      <alignment horizontal="center" vertical="center" wrapText="1"/>
    </xf>
    <xf numFmtId="0" fontId="4" fillId="5" borderId="8" xfId="0" applyFont="1" applyFill="1" applyBorder="1" applyAlignment="1" applyProtection="1">
      <alignment horizontal="center" vertical="center" wrapText="1"/>
    </xf>
    <xf numFmtId="164" fontId="0" fillId="6" borderId="3" xfId="1" applyNumberFormat="1" applyFont="1" applyFill="1" applyBorder="1" applyAlignment="1" applyProtection="1">
      <alignment horizontal="center" vertical="center"/>
    </xf>
    <xf numFmtId="164" fontId="0" fillId="6" borderId="4" xfId="1" applyNumberFormat="1" applyFont="1" applyFill="1" applyBorder="1" applyAlignment="1" applyProtection="1">
      <alignment horizontal="center" vertical="center"/>
    </xf>
    <xf numFmtId="0" fontId="4" fillId="5" borderId="6" xfId="0" applyFont="1" applyFill="1" applyBorder="1" applyAlignment="1" applyProtection="1">
      <alignment horizontal="center" vertical="center" wrapText="1"/>
    </xf>
    <xf numFmtId="0" fontId="4" fillId="5" borderId="7" xfId="0" applyFont="1" applyFill="1" applyBorder="1" applyAlignment="1" applyProtection="1">
      <alignment horizontal="center" vertical="center" wrapText="1"/>
    </xf>
    <xf numFmtId="0" fontId="4" fillId="8" borderId="5" xfId="0" applyFont="1" applyFill="1" applyBorder="1" applyAlignment="1" applyProtection="1">
      <alignment horizontal="center"/>
    </xf>
    <xf numFmtId="0" fontId="4" fillId="8" borderId="9" xfId="0" applyFont="1" applyFill="1" applyBorder="1" applyAlignment="1" applyProtection="1">
      <alignment horizontal="center"/>
    </xf>
    <xf numFmtId="0" fontId="4" fillId="8" borderId="8" xfId="0" applyFont="1" applyFill="1" applyBorder="1" applyAlignment="1" applyProtection="1">
      <alignment horizontal="center"/>
    </xf>
    <xf numFmtId="0" fontId="1" fillId="3" borderId="5" xfId="0" applyFont="1" applyFill="1" applyBorder="1" applyAlignment="1" applyProtection="1">
      <alignment horizontal="center" vertical="center" wrapText="1"/>
    </xf>
    <xf numFmtId="0" fontId="1" fillId="3" borderId="9" xfId="0" applyFont="1" applyFill="1" applyBorder="1" applyAlignment="1" applyProtection="1">
      <alignment horizontal="center" vertical="center" wrapText="1"/>
    </xf>
    <xf numFmtId="0" fontId="1" fillId="3" borderId="8" xfId="0" applyFont="1" applyFill="1" applyBorder="1" applyAlignment="1" applyProtection="1">
      <alignment horizontal="center" vertical="center" wrapText="1"/>
    </xf>
    <xf numFmtId="0" fontId="1" fillId="3" borderId="5" xfId="0" applyFont="1" applyFill="1" applyBorder="1" applyAlignment="1" applyProtection="1">
      <alignment horizontal="center"/>
    </xf>
    <xf numFmtId="0" fontId="1" fillId="3" borderId="9" xfId="0" applyFont="1" applyFill="1" applyBorder="1" applyAlignment="1" applyProtection="1">
      <alignment horizontal="center"/>
    </xf>
    <xf numFmtId="0" fontId="1" fillId="3" borderId="8" xfId="0" applyFont="1" applyFill="1" applyBorder="1" applyAlignment="1" applyProtection="1">
      <alignment horizontal="center"/>
    </xf>
    <xf numFmtId="0" fontId="5" fillId="5" borderId="5" xfId="0" applyFont="1" applyFill="1" applyBorder="1" applyAlignment="1" applyProtection="1">
      <alignment horizontal="center" vertical="center" wrapText="1"/>
    </xf>
    <xf numFmtId="0" fontId="5" fillId="5" borderId="9" xfId="0" applyFont="1" applyFill="1" applyBorder="1" applyAlignment="1" applyProtection="1">
      <alignment horizontal="center" vertical="center" wrapText="1"/>
    </xf>
    <xf numFmtId="44" fontId="19" fillId="0" borderId="11" xfId="1" applyFont="1" applyFill="1" applyBorder="1" applyAlignment="1" applyProtection="1">
      <alignment horizontal="center" vertical="center" wrapText="1"/>
    </xf>
    <xf numFmtId="44" fontId="19" fillId="0" borderId="0" xfId="1" applyFont="1" applyFill="1" applyBorder="1" applyAlignment="1" applyProtection="1">
      <alignment horizontal="center" vertical="center" wrapText="1"/>
    </xf>
    <xf numFmtId="0" fontId="5" fillId="5" borderId="8" xfId="0" applyFont="1" applyFill="1" applyBorder="1" applyAlignment="1" applyProtection="1">
      <alignment horizontal="center" vertical="center" wrapText="1"/>
    </xf>
    <xf numFmtId="0" fontId="4" fillId="8" borderId="11" xfId="0" applyFont="1" applyFill="1" applyBorder="1" applyAlignment="1" applyProtection="1">
      <alignment horizontal="center"/>
    </xf>
    <xf numFmtId="0" fontId="4" fillId="8" borderId="0" xfId="0" applyFont="1" applyFill="1" applyBorder="1" applyAlignment="1" applyProtection="1">
      <alignment horizontal="center"/>
    </xf>
    <xf numFmtId="0" fontId="1" fillId="3" borderId="2" xfId="0" applyFont="1" applyFill="1" applyBorder="1" applyAlignment="1" applyProtection="1">
      <alignment horizontal="center" vertical="center" wrapText="1"/>
    </xf>
    <xf numFmtId="0" fontId="1" fillId="3" borderId="11" xfId="0" applyFont="1" applyFill="1" applyBorder="1" applyAlignment="1" applyProtection="1">
      <alignment horizontal="center"/>
    </xf>
    <xf numFmtId="0" fontId="1" fillId="3" borderId="0" xfId="0" applyFont="1" applyFill="1" applyBorder="1" applyAlignment="1" applyProtection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4" fillId="0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165" fontId="7" fillId="5" borderId="1" xfId="0" applyNumberFormat="1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left" vertical="center" wrapText="1"/>
    </xf>
    <xf numFmtId="0" fontId="2" fillId="2" borderId="9" xfId="0" applyFont="1" applyFill="1" applyBorder="1" applyAlignment="1">
      <alignment horizontal="left" vertical="center" wrapText="1"/>
    </xf>
    <xf numFmtId="0" fontId="11" fillId="4" borderId="11" xfId="0" applyFont="1" applyFill="1" applyBorder="1" applyAlignment="1" applyProtection="1">
      <alignment horizontal="left" vertical="top" wrapText="1"/>
      <protection locked="0"/>
    </xf>
    <xf numFmtId="0" fontId="11" fillId="4" borderId="0" xfId="0" applyFont="1" applyFill="1" applyBorder="1" applyAlignment="1" applyProtection="1">
      <alignment horizontal="left" vertical="top" wrapText="1"/>
      <protection locked="0"/>
    </xf>
    <xf numFmtId="0" fontId="11" fillId="4" borderId="12" xfId="0" applyFont="1" applyFill="1" applyBorder="1" applyAlignment="1" applyProtection="1">
      <alignment horizontal="left" vertical="top" wrapText="1"/>
      <protection locked="0"/>
    </xf>
    <xf numFmtId="0" fontId="7" fillId="5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/>
    </xf>
    <xf numFmtId="0" fontId="20" fillId="3" borderId="2" xfId="0" applyFont="1" applyFill="1" applyBorder="1" applyAlignment="1">
      <alignment horizontal="center" vertical="center"/>
    </xf>
  </cellXfs>
  <cellStyles count="3">
    <cellStyle name="Currency" xfId="1" builtinId="4"/>
    <cellStyle name="Normal" xfId="0" builtinId="0"/>
    <cellStyle name="Percent" xfId="2" builtinId="5"/>
  </cellStyles>
  <dxfs count="3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</dxf>
    <dxf>
      <fill>
        <patternFill>
          <bgColor theme="0"/>
        </patternFill>
      </fill>
    </dxf>
    <dxf>
      <fill>
        <patternFill patternType="solid">
          <fgColor auto="1"/>
          <bgColor rgb="FFFF0000"/>
        </patternFill>
      </fill>
    </dxf>
    <dxf>
      <font>
        <b/>
        <i val="0"/>
      </font>
      <fill>
        <patternFill>
          <fgColor theme="1"/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</dxf>
    <dxf>
      <fill>
        <patternFill>
          <bgColor theme="0"/>
        </patternFill>
      </fill>
    </dxf>
    <dxf>
      <fill>
        <patternFill patternType="solid">
          <fgColor auto="1"/>
          <bgColor rgb="FFFF0000"/>
        </patternFill>
      </fill>
    </dxf>
    <dxf>
      <font>
        <b/>
        <i val="0"/>
      </font>
      <fill>
        <patternFill>
          <fgColor theme="1"/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</dxf>
    <dxf>
      <fill>
        <patternFill>
          <bgColor theme="0"/>
        </patternFill>
      </fill>
    </dxf>
    <dxf>
      <fill>
        <patternFill patternType="solid">
          <fgColor auto="1"/>
          <bgColor rgb="FFFF0000"/>
        </patternFill>
      </fill>
    </dxf>
    <dxf>
      <font>
        <b/>
        <i val="0"/>
      </font>
      <fill>
        <patternFill>
          <fgColor theme="1"/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</dxf>
    <dxf>
      <fill>
        <patternFill>
          <bgColor theme="0"/>
        </patternFill>
      </fill>
    </dxf>
    <dxf>
      <fill>
        <patternFill patternType="solid">
          <fgColor auto="1"/>
          <bgColor rgb="FFFF0000"/>
        </patternFill>
      </fill>
    </dxf>
    <dxf>
      <font>
        <b/>
        <i val="0"/>
      </font>
      <fill>
        <patternFill>
          <fgColor theme="1"/>
          <bgColor rgb="FFFF00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7CE"/>
      <color rgb="FF9C0006"/>
      <color rgb="FF006100"/>
      <color rgb="FF610000"/>
      <color rgb="FFC6EFCE"/>
      <color rgb="FFFFFF99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28583</xdr:rowOff>
    </xdr:from>
    <xdr:to>
      <xdr:col>2</xdr:col>
      <xdr:colOff>192881</xdr:colOff>
      <xdr:row>3</xdr:row>
      <xdr:rowOff>144312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8583"/>
          <a:ext cx="1850231" cy="68722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9533</xdr:colOff>
      <xdr:row>0</xdr:row>
      <xdr:rowOff>9533</xdr:rowOff>
    </xdr:from>
    <xdr:to>
      <xdr:col>2</xdr:col>
      <xdr:colOff>257183</xdr:colOff>
      <xdr:row>3</xdr:row>
      <xdr:rowOff>106688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33" y="9533"/>
          <a:ext cx="1724025" cy="66865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47633</xdr:rowOff>
    </xdr:from>
    <xdr:to>
      <xdr:col>2</xdr:col>
      <xdr:colOff>161925</xdr:colOff>
      <xdr:row>3</xdr:row>
      <xdr:rowOff>151863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47633"/>
          <a:ext cx="1819274" cy="67573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9533</xdr:colOff>
      <xdr:row>0</xdr:row>
      <xdr:rowOff>8</xdr:rowOff>
    </xdr:from>
    <xdr:to>
      <xdr:col>2</xdr:col>
      <xdr:colOff>145264</xdr:colOff>
      <xdr:row>3</xdr:row>
      <xdr:rowOff>115737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33" y="8"/>
          <a:ext cx="1850231" cy="68722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9533</xdr:colOff>
      <xdr:row>0</xdr:row>
      <xdr:rowOff>8</xdr:rowOff>
    </xdr:from>
    <xdr:to>
      <xdr:col>2</xdr:col>
      <xdr:colOff>278614</xdr:colOff>
      <xdr:row>3</xdr:row>
      <xdr:rowOff>115737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33" y="8"/>
          <a:ext cx="1774031" cy="6872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0"/>
  <sheetViews>
    <sheetView showGridLines="0" zoomScaleNormal="100" workbookViewId="0">
      <selection activeCell="A6" sqref="A6:G7"/>
    </sheetView>
  </sheetViews>
  <sheetFormatPr defaultRowHeight="15" x14ac:dyDescent="0.25"/>
  <cols>
    <col min="1" max="1" width="12.140625" style="15" customWidth="1"/>
    <col min="2" max="2" width="12.7109375" style="15" customWidth="1"/>
    <col min="3" max="3" width="15.5703125" style="15" customWidth="1"/>
    <col min="4" max="4" width="20" style="15" customWidth="1"/>
    <col min="5" max="5" width="17.5703125" style="15" customWidth="1"/>
    <col min="6" max="6" width="16.85546875" style="15" customWidth="1"/>
    <col min="7" max="7" width="11" style="15" customWidth="1"/>
    <col min="8" max="8" width="6.140625" style="15" customWidth="1"/>
    <col min="9" max="9" width="8.7109375" style="15" customWidth="1"/>
    <col min="10" max="10" width="7.85546875" style="15" customWidth="1"/>
    <col min="11" max="11" width="3.140625" style="15" customWidth="1"/>
    <col min="12" max="13" width="4.42578125" style="15" customWidth="1"/>
    <col min="14" max="14" width="8.28515625" style="15" customWidth="1"/>
    <col min="15" max="16384" width="9.140625" style="15"/>
  </cols>
  <sheetData>
    <row r="1" spans="1:17" s="14" customFormat="1" ht="15" customHeight="1" x14ac:dyDescent="0.25">
      <c r="A1" s="125"/>
      <c r="B1" s="126"/>
      <c r="C1" s="136" t="s">
        <v>11</v>
      </c>
      <c r="D1" s="136"/>
      <c r="E1" s="136"/>
      <c r="F1" s="136"/>
      <c r="G1" s="137"/>
      <c r="H1" s="13"/>
      <c r="I1" s="13"/>
      <c r="J1" s="13"/>
      <c r="K1" s="13"/>
      <c r="L1" s="13"/>
      <c r="M1" s="13"/>
    </row>
    <row r="2" spans="1:17" s="14" customFormat="1" ht="15" customHeight="1" x14ac:dyDescent="0.25">
      <c r="A2" s="127"/>
      <c r="B2" s="128"/>
      <c r="C2" s="138"/>
      <c r="D2" s="138"/>
      <c r="E2" s="138"/>
      <c r="F2" s="138"/>
      <c r="G2" s="139"/>
      <c r="H2" s="13"/>
      <c r="I2" s="13"/>
      <c r="J2" s="13"/>
      <c r="K2" s="13"/>
      <c r="L2" s="13"/>
      <c r="M2" s="13"/>
    </row>
    <row r="3" spans="1:17" s="14" customFormat="1" ht="15" customHeight="1" x14ac:dyDescent="0.25">
      <c r="A3" s="127"/>
      <c r="B3" s="128"/>
      <c r="C3" s="138"/>
      <c r="D3" s="138"/>
      <c r="E3" s="138"/>
      <c r="F3" s="138"/>
      <c r="G3" s="139"/>
      <c r="H3" s="13"/>
      <c r="I3" s="13"/>
      <c r="J3" s="13"/>
      <c r="K3" s="13"/>
      <c r="L3" s="13"/>
      <c r="M3" s="13"/>
    </row>
    <row r="4" spans="1:17" s="14" customFormat="1" ht="15" customHeight="1" x14ac:dyDescent="0.25">
      <c r="A4" s="129"/>
      <c r="B4" s="51"/>
      <c r="C4" s="140"/>
      <c r="D4" s="140"/>
      <c r="E4" s="140"/>
      <c r="F4" s="140"/>
      <c r="G4" s="141"/>
      <c r="H4" s="13"/>
      <c r="I4" s="13"/>
      <c r="J4" s="13"/>
      <c r="K4" s="13"/>
      <c r="L4" s="13"/>
      <c r="M4" s="13"/>
    </row>
    <row r="5" spans="1:17" s="14" customFormat="1" ht="15" customHeight="1" x14ac:dyDescent="0.25">
      <c r="A5" s="143" t="s">
        <v>20</v>
      </c>
      <c r="B5" s="144"/>
      <c r="C5" s="144"/>
      <c r="D5" s="144"/>
      <c r="E5" s="144"/>
      <c r="F5" s="144"/>
      <c r="G5" s="145"/>
      <c r="H5" s="13"/>
      <c r="I5" s="13"/>
      <c r="J5" s="13"/>
      <c r="K5" s="13"/>
      <c r="L5" s="13"/>
      <c r="M5" s="13"/>
    </row>
    <row r="6" spans="1:17" s="14" customFormat="1" ht="15" customHeight="1" x14ac:dyDescent="0.25">
      <c r="A6" s="146"/>
      <c r="B6" s="147"/>
      <c r="C6" s="147"/>
      <c r="D6" s="147"/>
      <c r="E6" s="147"/>
      <c r="F6" s="147"/>
      <c r="G6" s="148"/>
      <c r="H6" s="13"/>
      <c r="I6" s="13"/>
      <c r="J6" s="13"/>
      <c r="K6" s="13"/>
      <c r="L6" s="13"/>
      <c r="M6" s="13"/>
    </row>
    <row r="7" spans="1:17" s="14" customFormat="1" ht="15" customHeight="1" x14ac:dyDescent="0.25">
      <c r="A7" s="149"/>
      <c r="B7" s="150"/>
      <c r="C7" s="150"/>
      <c r="D7" s="150"/>
      <c r="E7" s="150"/>
      <c r="F7" s="150"/>
      <c r="G7" s="151"/>
      <c r="H7" s="13"/>
      <c r="I7" s="13"/>
      <c r="J7" s="13"/>
      <c r="K7" s="13"/>
      <c r="L7" s="13"/>
      <c r="M7" s="13"/>
    </row>
    <row r="8" spans="1:17" s="14" customFormat="1" ht="15" customHeight="1" x14ac:dyDescent="0.25">
      <c r="A8" s="152" t="s">
        <v>2</v>
      </c>
      <c r="B8" s="152" t="s">
        <v>27</v>
      </c>
      <c r="C8" s="152" t="s">
        <v>0</v>
      </c>
      <c r="D8" s="152" t="s">
        <v>3</v>
      </c>
      <c r="E8" s="152" t="s">
        <v>5</v>
      </c>
      <c r="F8" s="152" t="s">
        <v>1</v>
      </c>
      <c r="G8" s="152" t="s">
        <v>28</v>
      </c>
      <c r="H8" s="157"/>
      <c r="I8" s="157"/>
      <c r="J8" s="157"/>
      <c r="K8" s="157"/>
      <c r="L8" s="157"/>
      <c r="M8" s="157"/>
      <c r="N8" s="157"/>
      <c r="O8" s="157"/>
      <c r="P8" s="157"/>
      <c r="Q8" s="157"/>
    </row>
    <row r="9" spans="1:17" s="14" customFormat="1" ht="54" customHeight="1" x14ac:dyDescent="0.25">
      <c r="A9" s="153"/>
      <c r="B9" s="153"/>
      <c r="C9" s="153"/>
      <c r="D9" s="153"/>
      <c r="E9" s="153"/>
      <c r="F9" s="153"/>
      <c r="G9" s="153"/>
      <c r="H9" s="157"/>
      <c r="I9" s="159"/>
      <c r="J9" s="159"/>
      <c r="K9" s="159"/>
      <c r="L9" s="159"/>
      <c r="M9" s="159"/>
      <c r="N9" s="159"/>
    </row>
    <row r="10" spans="1:17" s="14" customFormat="1" x14ac:dyDescent="0.25">
      <c r="A10" s="23">
        <v>1</v>
      </c>
      <c r="B10" s="72"/>
      <c r="C10" s="76"/>
      <c r="D10" s="79"/>
      <c r="E10" s="79"/>
      <c r="F10" s="82">
        <f>C10-D10-E10</f>
        <v>0</v>
      </c>
      <c r="G10" s="78"/>
      <c r="H10" s="157"/>
      <c r="I10" s="160"/>
      <c r="J10" s="160"/>
      <c r="K10" s="160"/>
      <c r="L10" s="160"/>
      <c r="M10" s="160"/>
      <c r="N10" s="160"/>
    </row>
    <row r="11" spans="1:17" x14ac:dyDescent="0.25">
      <c r="A11" s="23">
        <v>2</v>
      </c>
      <c r="B11" s="55" t="e">
        <f>EOMONTH(B10,-2)+1</f>
        <v>#NUM!</v>
      </c>
      <c r="C11" s="76"/>
      <c r="D11" s="79"/>
      <c r="E11" s="79"/>
      <c r="F11" s="82">
        <f t="shared" ref="F11:F21" si="0">C11-D11-E11</f>
        <v>0</v>
      </c>
      <c r="G11" s="78"/>
      <c r="H11" s="157"/>
      <c r="I11" s="160"/>
      <c r="J11" s="160"/>
      <c r="K11" s="160"/>
      <c r="L11" s="160"/>
      <c r="M11" s="160"/>
      <c r="N11" s="160"/>
      <c r="O11" s="14"/>
      <c r="P11" s="14"/>
      <c r="Q11" s="14"/>
    </row>
    <row r="12" spans="1:17" x14ac:dyDescent="0.25">
      <c r="A12" s="23">
        <v>3</v>
      </c>
      <c r="B12" s="55" t="e">
        <f t="shared" ref="B12:B21" si="1">EOMONTH(B11,-2)+1</f>
        <v>#NUM!</v>
      </c>
      <c r="C12" s="76"/>
      <c r="D12" s="79"/>
      <c r="E12" s="79"/>
      <c r="F12" s="82">
        <f t="shared" si="0"/>
        <v>0</v>
      </c>
      <c r="G12" s="78"/>
      <c r="H12" s="157"/>
      <c r="I12" s="160"/>
      <c r="J12" s="160"/>
      <c r="K12" s="160"/>
      <c r="L12" s="160"/>
      <c r="M12" s="160"/>
      <c r="N12" s="160"/>
      <c r="O12" s="14"/>
      <c r="P12" s="14"/>
      <c r="Q12" s="14"/>
    </row>
    <row r="13" spans="1:17" s="16" customFormat="1" x14ac:dyDescent="0.25">
      <c r="A13" s="24">
        <v>4</v>
      </c>
      <c r="B13" s="55" t="e">
        <f t="shared" si="1"/>
        <v>#NUM!</v>
      </c>
      <c r="C13" s="76"/>
      <c r="D13" s="79"/>
      <c r="E13" s="79"/>
      <c r="F13" s="82">
        <f t="shared" si="0"/>
        <v>0</v>
      </c>
      <c r="G13" s="78"/>
      <c r="H13" s="157"/>
      <c r="L13" s="17"/>
      <c r="M13" s="17"/>
      <c r="N13" s="17"/>
      <c r="O13" s="17"/>
      <c r="P13" s="17"/>
      <c r="Q13" s="17"/>
    </row>
    <row r="14" spans="1:17" x14ac:dyDescent="0.25">
      <c r="A14" s="23">
        <v>5</v>
      </c>
      <c r="B14" s="55" t="e">
        <f t="shared" si="1"/>
        <v>#NUM!</v>
      </c>
      <c r="C14" s="76"/>
      <c r="D14" s="79"/>
      <c r="E14" s="79"/>
      <c r="F14" s="82">
        <f t="shared" si="0"/>
        <v>0</v>
      </c>
      <c r="G14" s="78"/>
      <c r="H14" s="157"/>
      <c r="L14" s="14"/>
      <c r="M14" s="14"/>
      <c r="N14" s="14"/>
      <c r="O14" s="14"/>
      <c r="P14" s="14"/>
      <c r="Q14" s="14"/>
    </row>
    <row r="15" spans="1:17" x14ac:dyDescent="0.25">
      <c r="A15" s="23">
        <v>6</v>
      </c>
      <c r="B15" s="55" t="e">
        <f t="shared" si="1"/>
        <v>#NUM!</v>
      </c>
      <c r="C15" s="76"/>
      <c r="D15" s="79"/>
      <c r="E15" s="79"/>
      <c r="F15" s="82">
        <f t="shared" si="0"/>
        <v>0</v>
      </c>
      <c r="G15" s="78"/>
      <c r="H15" s="157"/>
      <c r="L15" s="14"/>
      <c r="M15" s="14"/>
      <c r="N15" s="14"/>
      <c r="O15" s="14"/>
      <c r="P15" s="14"/>
      <c r="Q15" s="14"/>
    </row>
    <row r="16" spans="1:17" x14ac:dyDescent="0.25">
      <c r="A16" s="23">
        <v>7</v>
      </c>
      <c r="B16" s="55" t="e">
        <f t="shared" si="1"/>
        <v>#NUM!</v>
      </c>
      <c r="C16" s="76"/>
      <c r="D16" s="79"/>
      <c r="E16" s="79"/>
      <c r="F16" s="82">
        <f t="shared" si="0"/>
        <v>0</v>
      </c>
      <c r="G16" s="78"/>
      <c r="H16" s="157"/>
      <c r="L16" s="14"/>
      <c r="M16" s="14"/>
      <c r="N16" s="14"/>
      <c r="O16" s="14"/>
      <c r="P16" s="14"/>
      <c r="Q16" s="14"/>
    </row>
    <row r="17" spans="1:17" x14ac:dyDescent="0.25">
      <c r="A17" s="23">
        <v>8</v>
      </c>
      <c r="B17" s="55" t="e">
        <f t="shared" si="1"/>
        <v>#NUM!</v>
      </c>
      <c r="C17" s="76"/>
      <c r="D17" s="79"/>
      <c r="E17" s="79"/>
      <c r="F17" s="82">
        <f t="shared" si="0"/>
        <v>0</v>
      </c>
      <c r="G17" s="78"/>
      <c r="H17" s="157"/>
      <c r="L17" s="14"/>
      <c r="M17" s="14"/>
      <c r="N17" s="14"/>
      <c r="O17" s="14"/>
      <c r="P17" s="14"/>
      <c r="Q17" s="14"/>
    </row>
    <row r="18" spans="1:17" x14ac:dyDescent="0.25">
      <c r="A18" s="23">
        <v>9</v>
      </c>
      <c r="B18" s="55" t="e">
        <f t="shared" si="1"/>
        <v>#NUM!</v>
      </c>
      <c r="C18" s="76"/>
      <c r="D18" s="79"/>
      <c r="E18" s="79"/>
      <c r="F18" s="82">
        <f t="shared" si="0"/>
        <v>0</v>
      </c>
      <c r="G18" s="78"/>
      <c r="H18" s="157"/>
      <c r="L18" s="14"/>
      <c r="M18" s="14"/>
      <c r="N18" s="14"/>
      <c r="O18" s="14"/>
      <c r="P18" s="14"/>
      <c r="Q18" s="14"/>
    </row>
    <row r="19" spans="1:17" x14ac:dyDescent="0.25">
      <c r="A19" s="23">
        <v>10</v>
      </c>
      <c r="B19" s="55" t="e">
        <f t="shared" si="1"/>
        <v>#NUM!</v>
      </c>
      <c r="C19" s="76"/>
      <c r="D19" s="79"/>
      <c r="E19" s="79"/>
      <c r="F19" s="82">
        <f t="shared" si="0"/>
        <v>0</v>
      </c>
      <c r="G19" s="78"/>
      <c r="H19" s="158"/>
      <c r="L19" s="14"/>
      <c r="M19" s="14"/>
      <c r="N19" s="14"/>
      <c r="O19" s="14"/>
      <c r="P19" s="14"/>
      <c r="Q19" s="14"/>
    </row>
    <row r="20" spans="1:17" x14ac:dyDescent="0.25">
      <c r="A20" s="23">
        <v>11</v>
      </c>
      <c r="B20" s="55" t="e">
        <f t="shared" si="1"/>
        <v>#NUM!</v>
      </c>
      <c r="C20" s="76"/>
      <c r="D20" s="79"/>
      <c r="E20" s="79"/>
      <c r="F20" s="82">
        <f t="shared" si="0"/>
        <v>0</v>
      </c>
      <c r="G20" s="78"/>
      <c r="H20" s="18"/>
      <c r="L20" s="14"/>
      <c r="M20" s="14"/>
      <c r="N20" s="14"/>
      <c r="O20" s="14"/>
      <c r="P20" s="14"/>
      <c r="Q20" s="14"/>
    </row>
    <row r="21" spans="1:17" x14ac:dyDescent="0.25">
      <c r="A21" s="23">
        <v>12</v>
      </c>
      <c r="B21" s="55" t="e">
        <f t="shared" si="1"/>
        <v>#NUM!</v>
      </c>
      <c r="C21" s="76"/>
      <c r="D21" s="79"/>
      <c r="E21" s="79"/>
      <c r="F21" s="82">
        <f t="shared" si="0"/>
        <v>0</v>
      </c>
      <c r="G21" s="78"/>
      <c r="H21" s="19"/>
      <c r="L21" s="14"/>
      <c r="M21" s="14"/>
      <c r="N21" s="14"/>
      <c r="O21" s="14"/>
      <c r="P21" s="14"/>
      <c r="Q21" s="14"/>
    </row>
    <row r="22" spans="1:17" ht="27" customHeight="1" x14ac:dyDescent="0.25">
      <c r="A22" s="54" t="s">
        <v>13</v>
      </c>
      <c r="B22" s="142"/>
      <c r="C22" s="142"/>
      <c r="D22" s="142"/>
      <c r="E22" s="142"/>
      <c r="F22" s="22">
        <f>SUM(F10:F21)</f>
        <v>0</v>
      </c>
      <c r="G22" s="83">
        <f>SUM(G10:G21)</f>
        <v>0</v>
      </c>
      <c r="H22" s="19"/>
      <c r="L22" s="14"/>
      <c r="M22" s="14"/>
      <c r="N22" s="14"/>
      <c r="O22" s="14"/>
      <c r="P22" s="14"/>
      <c r="Q22" s="14"/>
    </row>
    <row r="23" spans="1:17" ht="8.25" customHeight="1" x14ac:dyDescent="0.25">
      <c r="A23" s="26"/>
      <c r="B23" s="26"/>
      <c r="C23" s="26"/>
      <c r="D23" s="27"/>
      <c r="E23" s="27"/>
      <c r="F23" s="27"/>
      <c r="G23" s="27"/>
    </row>
    <row r="24" spans="1:17" ht="16.5" customHeight="1" x14ac:dyDescent="0.25">
      <c r="A24" s="163" t="s">
        <v>8</v>
      </c>
      <c r="B24" s="163"/>
      <c r="C24" s="164">
        <f>(F22)</f>
        <v>0</v>
      </c>
      <c r="D24" s="166" t="s">
        <v>12</v>
      </c>
      <c r="E24" s="164">
        <f>(F22)/12</f>
        <v>0</v>
      </c>
      <c r="F24" s="154"/>
      <c r="G24" s="156"/>
    </row>
    <row r="25" spans="1:17" ht="9" customHeight="1" x14ac:dyDescent="0.25">
      <c r="A25" s="163"/>
      <c r="B25" s="163"/>
      <c r="C25" s="165"/>
      <c r="D25" s="167"/>
      <c r="E25" s="165"/>
      <c r="F25" s="155"/>
      <c r="G25" s="156"/>
    </row>
    <row r="26" spans="1:17" ht="16.5" customHeight="1" x14ac:dyDescent="0.25">
      <c r="A26" s="161" t="s">
        <v>9</v>
      </c>
      <c r="B26" s="162"/>
      <c r="C26" s="29">
        <f>E24</f>
        <v>0</v>
      </c>
      <c r="D26" s="28"/>
      <c r="E26" s="28"/>
      <c r="F26" s="28"/>
      <c r="G26" s="28"/>
    </row>
    <row r="27" spans="1:17" x14ac:dyDescent="0.25">
      <c r="A27" s="28"/>
      <c r="B27" s="28"/>
      <c r="C27" s="28"/>
      <c r="D27" s="28"/>
      <c r="E27" s="28"/>
      <c r="F27" s="28"/>
      <c r="G27" s="28"/>
    </row>
    <row r="28" spans="1:17" x14ac:dyDescent="0.25">
      <c r="D28" s="28"/>
    </row>
    <row r="29" spans="1:17" x14ac:dyDescent="0.25">
      <c r="A29" s="39"/>
      <c r="D29" s="28"/>
    </row>
    <row r="30" spans="1:17" x14ac:dyDescent="0.25">
      <c r="A30" s="39"/>
      <c r="B30" s="39"/>
      <c r="C30" s="39"/>
    </row>
  </sheetData>
  <sheetProtection algorithmName="SHA-512" hashValue="DcQ86BxRLWNwrDndENrz7vYhn617SfSHSbzeC8pvlq4NxqWZpFKZacwpVGbZ8qh9SWAANbc+wrWZ/BAN6Ew5oQ==" saltValue="xm2vHOEl0ruZxoJEbu5q3g==" spinCount="100000" sheet="1" selectLockedCells="1"/>
  <mergeCells count="23">
    <mergeCell ref="A26:B26"/>
    <mergeCell ref="A24:B25"/>
    <mergeCell ref="C24:C25"/>
    <mergeCell ref="D24:D25"/>
    <mergeCell ref="E24:E25"/>
    <mergeCell ref="F24:F25"/>
    <mergeCell ref="G24:G25"/>
    <mergeCell ref="H8:H19"/>
    <mergeCell ref="I8:Q8"/>
    <mergeCell ref="I9:N9"/>
    <mergeCell ref="I10:K12"/>
    <mergeCell ref="L10:N12"/>
    <mergeCell ref="C1:G4"/>
    <mergeCell ref="B22:E22"/>
    <mergeCell ref="A5:G5"/>
    <mergeCell ref="A6:G7"/>
    <mergeCell ref="A8:A9"/>
    <mergeCell ref="B8:B9"/>
    <mergeCell ref="C8:C9"/>
    <mergeCell ref="D8:D9"/>
    <mergeCell ref="E8:E9"/>
    <mergeCell ref="F8:F9"/>
    <mergeCell ref="G8:G9"/>
  </mergeCells>
  <conditionalFormatting sqref="I10:K12">
    <cfRule type="containsText" dxfId="35" priority="9" operator="containsText" text="possible declining income">
      <formula>NOT(ISERROR(SEARCH("possible declining income",I10)))</formula>
    </cfRule>
    <cfRule type="containsText" dxfId="34" priority="10" operator="containsText" text="possible declining income">
      <formula>NOT(ISERROR(SEARCH("possible declining income",I10)))</formula>
    </cfRule>
    <cfRule type="containsText" dxfId="33" priority="11" operator="containsText" text="Possible Declining Income">
      <formula>NOT(ISERROR(SEARCH("Possible Declining Income",I10)))</formula>
    </cfRule>
  </conditionalFormatting>
  <conditionalFormatting sqref="H21:H22">
    <cfRule type="cellIs" dxfId="32" priority="8" operator="lessThan">
      <formula>4</formula>
    </cfRule>
  </conditionalFormatting>
  <conditionalFormatting sqref="L10:N12">
    <cfRule type="containsText" dxfId="31" priority="6" operator="containsText" text="NSF/ODP Exceeds Allowable">
      <formula>NOT(ISERROR(SEARCH("NSF/ODP Exceeds Allowable",L10)))</formula>
    </cfRule>
    <cfRule type="containsText" dxfId="30" priority="7" operator="containsText" text="NSF/ODP Exceeds Allowable">
      <formula>NOT(ISERROR(SEARCH("NSF/ODP Exceeds Allowable",L10)))</formula>
    </cfRule>
  </conditionalFormatting>
  <conditionalFormatting sqref="G22">
    <cfRule type="cellIs" dxfId="29" priority="4" operator="greaterThan">
      <formula>3</formula>
    </cfRule>
    <cfRule type="cellIs" dxfId="28" priority="5" operator="greaterThan">
      <formula>4</formula>
    </cfRule>
  </conditionalFormatting>
  <pageMargins left="0.7" right="0.7" top="0.75" bottom="0.75" header="0.3" footer="0.3"/>
  <pageSetup scale="87" fitToHeight="0" orientation="portrait" horizontalDpi="300" verticalDpi="300" r:id="rId1"/>
  <headerFooter>
    <oddHeader>&amp;C&amp;K00+000Bank Statement Calculator</oddHeader>
    <oddFooter>&amp;L&amp;"-,Bold"Carrington Mortgage Services, LLC
Proprietary and Confidential&amp;C&amp;P of &amp;N&amp;R&amp;G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2"/>
  <sheetViews>
    <sheetView showGridLines="0" zoomScaleNormal="100" zoomScaleSheetLayoutView="200" workbookViewId="0">
      <selection activeCell="A6" sqref="A6:G7"/>
    </sheetView>
  </sheetViews>
  <sheetFormatPr defaultRowHeight="15" x14ac:dyDescent="0.25"/>
  <cols>
    <col min="1" max="1" width="12" style="15" customWidth="1"/>
    <col min="2" max="2" width="10.140625" style="15" customWidth="1"/>
    <col min="3" max="3" width="15.140625" style="15" customWidth="1"/>
    <col min="4" max="4" width="19.5703125" style="15" customWidth="1"/>
    <col min="5" max="5" width="13.7109375" style="15" customWidth="1"/>
    <col min="6" max="6" width="13.5703125" style="15" customWidth="1"/>
    <col min="7" max="7" width="7.5703125" style="15" customWidth="1"/>
    <col min="8" max="8" width="6.140625" style="15" customWidth="1"/>
    <col min="9" max="9" width="8.7109375" style="15" customWidth="1"/>
    <col min="10" max="10" width="7.85546875" style="15" customWidth="1"/>
    <col min="11" max="11" width="3.140625" style="15" customWidth="1"/>
    <col min="12" max="13" width="4.42578125" style="15" customWidth="1"/>
    <col min="14" max="14" width="8.28515625" style="15" customWidth="1"/>
    <col min="15" max="16384" width="9.140625" style="15"/>
  </cols>
  <sheetData>
    <row r="1" spans="1:17" s="14" customFormat="1" ht="15" customHeight="1" x14ac:dyDescent="0.25">
      <c r="A1" s="177"/>
      <c r="B1" s="136"/>
      <c r="C1" s="136" t="s">
        <v>18</v>
      </c>
      <c r="D1" s="136"/>
      <c r="E1" s="136"/>
      <c r="F1" s="136"/>
      <c r="G1" s="137"/>
      <c r="H1" s="13"/>
      <c r="I1" s="13"/>
      <c r="J1" s="13"/>
      <c r="K1" s="13"/>
      <c r="L1" s="13"/>
      <c r="M1" s="13"/>
    </row>
    <row r="2" spans="1:17" s="14" customFormat="1" ht="15" customHeight="1" x14ac:dyDescent="0.25">
      <c r="A2" s="178"/>
      <c r="B2" s="138"/>
      <c r="C2" s="138" t="s">
        <v>16</v>
      </c>
      <c r="D2" s="138"/>
      <c r="E2" s="138"/>
      <c r="F2" s="138"/>
      <c r="G2" s="139"/>
      <c r="H2" s="13"/>
      <c r="I2" s="13"/>
      <c r="J2" s="13"/>
      <c r="K2" s="13"/>
      <c r="L2" s="13"/>
      <c r="M2" s="13"/>
    </row>
    <row r="3" spans="1:17" s="14" customFormat="1" ht="15" customHeight="1" x14ac:dyDescent="0.25">
      <c r="A3" s="178"/>
      <c r="B3" s="138"/>
      <c r="C3" s="138" t="s">
        <v>19</v>
      </c>
      <c r="D3" s="138"/>
      <c r="E3" s="138"/>
      <c r="F3" s="138"/>
      <c r="G3" s="139"/>
      <c r="H3" s="13"/>
      <c r="I3" s="13"/>
      <c r="J3" s="13"/>
      <c r="K3" s="13"/>
      <c r="L3" s="13"/>
      <c r="M3" s="13"/>
    </row>
    <row r="4" spans="1:17" s="14" customFormat="1" ht="9.75" customHeight="1" x14ac:dyDescent="0.25">
      <c r="A4" s="179"/>
      <c r="B4" s="140"/>
      <c r="C4" s="51"/>
      <c r="D4" s="51"/>
      <c r="E4" s="51"/>
      <c r="F4" s="51"/>
      <c r="G4" s="52"/>
      <c r="H4" s="13"/>
      <c r="I4" s="13"/>
      <c r="J4" s="13"/>
      <c r="K4" s="13"/>
      <c r="L4" s="13"/>
      <c r="M4" s="13"/>
    </row>
    <row r="5" spans="1:17" s="14" customFormat="1" ht="12" customHeight="1" x14ac:dyDescent="0.25">
      <c r="A5" s="180" t="s">
        <v>20</v>
      </c>
      <c r="B5" s="181"/>
      <c r="C5" s="181"/>
      <c r="D5" s="181"/>
      <c r="E5" s="181"/>
      <c r="F5" s="181"/>
      <c r="G5" s="182"/>
      <c r="H5" s="13"/>
      <c r="I5" s="13"/>
      <c r="J5" s="13"/>
      <c r="K5" s="13"/>
      <c r="L5" s="13"/>
      <c r="M5" s="13"/>
    </row>
    <row r="6" spans="1:17" s="14" customFormat="1" ht="12" customHeight="1" x14ac:dyDescent="0.25">
      <c r="A6" s="183"/>
      <c r="B6" s="184"/>
      <c r="C6" s="184"/>
      <c r="D6" s="184"/>
      <c r="E6" s="184"/>
      <c r="F6" s="184"/>
      <c r="G6" s="185"/>
      <c r="H6" s="13"/>
      <c r="I6" s="13"/>
      <c r="J6" s="13"/>
      <c r="K6" s="13"/>
      <c r="L6" s="13"/>
      <c r="M6" s="13"/>
    </row>
    <row r="7" spans="1:17" s="14" customFormat="1" ht="12" customHeight="1" x14ac:dyDescent="0.25">
      <c r="A7" s="186"/>
      <c r="B7" s="187"/>
      <c r="C7" s="187"/>
      <c r="D7" s="187"/>
      <c r="E7" s="187"/>
      <c r="F7" s="187"/>
      <c r="G7" s="188"/>
      <c r="H7" s="13"/>
      <c r="I7" s="13"/>
      <c r="J7" s="13"/>
      <c r="K7" s="13"/>
      <c r="L7" s="13"/>
      <c r="M7" s="13"/>
    </row>
    <row r="8" spans="1:17" s="14" customFormat="1" ht="15" customHeight="1" x14ac:dyDescent="0.25">
      <c r="A8" s="168" t="s">
        <v>2</v>
      </c>
      <c r="B8" s="168" t="s">
        <v>27</v>
      </c>
      <c r="C8" s="168" t="s">
        <v>0</v>
      </c>
      <c r="D8" s="168" t="s">
        <v>3</v>
      </c>
      <c r="E8" s="168" t="s">
        <v>5</v>
      </c>
      <c r="F8" s="168" t="s">
        <v>1</v>
      </c>
      <c r="G8" s="168" t="s">
        <v>28</v>
      </c>
      <c r="H8" s="157"/>
      <c r="I8" s="157"/>
      <c r="J8" s="157"/>
      <c r="K8" s="157"/>
      <c r="L8" s="157"/>
      <c r="M8" s="157"/>
      <c r="N8" s="157"/>
      <c r="O8" s="157"/>
      <c r="P8" s="157"/>
      <c r="Q8" s="157"/>
    </row>
    <row r="9" spans="1:17" s="14" customFormat="1" x14ac:dyDescent="0.25">
      <c r="A9" s="168"/>
      <c r="B9" s="168"/>
      <c r="C9" s="168"/>
      <c r="D9" s="168"/>
      <c r="E9" s="168"/>
      <c r="F9" s="168"/>
      <c r="G9" s="168"/>
      <c r="H9" s="157"/>
      <c r="I9" s="157"/>
      <c r="J9" s="157"/>
      <c r="K9" s="157"/>
      <c r="L9" s="157"/>
      <c r="M9" s="157"/>
      <c r="N9" s="157"/>
      <c r="O9" s="157"/>
      <c r="P9" s="157"/>
      <c r="Q9" s="157"/>
    </row>
    <row r="10" spans="1:17" s="14" customFormat="1" ht="39" customHeight="1" x14ac:dyDescent="0.25">
      <c r="A10" s="168"/>
      <c r="B10" s="168"/>
      <c r="C10" s="168"/>
      <c r="D10" s="168"/>
      <c r="E10" s="168"/>
      <c r="F10" s="168"/>
      <c r="G10" s="168"/>
      <c r="H10" s="157"/>
      <c r="I10" s="159"/>
      <c r="J10" s="159"/>
      <c r="K10" s="159"/>
      <c r="L10" s="159"/>
      <c r="M10" s="159"/>
      <c r="N10" s="159"/>
    </row>
    <row r="11" spans="1:17" s="14" customFormat="1" x14ac:dyDescent="0.25">
      <c r="A11" s="41">
        <v>1</v>
      </c>
      <c r="B11" s="72"/>
      <c r="C11" s="73"/>
      <c r="D11" s="80"/>
      <c r="E11" s="80"/>
      <c r="F11" s="84">
        <f t="shared" ref="F11:F22" si="0">C11-D11-E11</f>
        <v>0</v>
      </c>
      <c r="G11" s="81"/>
      <c r="H11" s="157"/>
      <c r="I11" s="160"/>
      <c r="J11" s="160"/>
      <c r="K11" s="160"/>
      <c r="L11" s="160"/>
      <c r="M11" s="160"/>
      <c r="N11" s="160"/>
    </row>
    <row r="12" spans="1:17" x14ac:dyDescent="0.25">
      <c r="A12" s="41">
        <v>2</v>
      </c>
      <c r="B12" s="55" t="e">
        <f>EOMONTH(B11,-2)+1</f>
        <v>#NUM!</v>
      </c>
      <c r="C12" s="73"/>
      <c r="D12" s="80"/>
      <c r="E12" s="80"/>
      <c r="F12" s="84">
        <f t="shared" si="0"/>
        <v>0</v>
      </c>
      <c r="G12" s="81"/>
      <c r="H12" s="157"/>
      <c r="I12" s="160"/>
      <c r="J12" s="160"/>
      <c r="K12" s="160"/>
      <c r="L12" s="160"/>
      <c r="M12" s="160"/>
      <c r="N12" s="160"/>
      <c r="O12" s="14"/>
      <c r="P12" s="14"/>
      <c r="Q12" s="14"/>
    </row>
    <row r="13" spans="1:17" x14ac:dyDescent="0.25">
      <c r="A13" s="41">
        <v>3</v>
      </c>
      <c r="B13" s="55" t="e">
        <f t="shared" ref="B13:B22" si="1">EOMONTH(B12,-2)+1</f>
        <v>#NUM!</v>
      </c>
      <c r="C13" s="73"/>
      <c r="D13" s="80"/>
      <c r="E13" s="80"/>
      <c r="F13" s="84">
        <f t="shared" si="0"/>
        <v>0</v>
      </c>
      <c r="G13" s="81"/>
      <c r="H13" s="157"/>
      <c r="I13" s="160"/>
      <c r="J13" s="160"/>
      <c r="K13" s="160"/>
      <c r="L13" s="160"/>
      <c r="M13" s="160"/>
      <c r="N13" s="160"/>
      <c r="O13" s="14"/>
      <c r="P13" s="14"/>
      <c r="Q13" s="14"/>
    </row>
    <row r="14" spans="1:17" s="16" customFormat="1" x14ac:dyDescent="0.25">
      <c r="A14" s="42">
        <v>4</v>
      </c>
      <c r="B14" s="55" t="e">
        <f t="shared" si="1"/>
        <v>#NUM!</v>
      </c>
      <c r="C14" s="73"/>
      <c r="D14" s="80"/>
      <c r="E14" s="80"/>
      <c r="F14" s="84">
        <f t="shared" si="0"/>
        <v>0</v>
      </c>
      <c r="G14" s="81"/>
      <c r="H14" s="157"/>
      <c r="L14" s="17"/>
      <c r="M14" s="17"/>
      <c r="N14" s="17"/>
      <c r="O14" s="17"/>
      <c r="P14" s="17"/>
      <c r="Q14" s="17"/>
    </row>
    <row r="15" spans="1:17" x14ac:dyDescent="0.25">
      <c r="A15" s="41">
        <v>5</v>
      </c>
      <c r="B15" s="55" t="e">
        <f t="shared" si="1"/>
        <v>#NUM!</v>
      </c>
      <c r="C15" s="73"/>
      <c r="D15" s="80"/>
      <c r="E15" s="80"/>
      <c r="F15" s="84">
        <f t="shared" si="0"/>
        <v>0</v>
      </c>
      <c r="G15" s="81"/>
      <c r="H15" s="157"/>
      <c r="L15" s="14"/>
      <c r="M15" s="14"/>
      <c r="N15" s="14"/>
      <c r="O15" s="14"/>
      <c r="P15" s="14"/>
      <c r="Q15" s="14"/>
    </row>
    <row r="16" spans="1:17" x14ac:dyDescent="0.25">
      <c r="A16" s="41">
        <v>6</v>
      </c>
      <c r="B16" s="55" t="e">
        <f t="shared" si="1"/>
        <v>#NUM!</v>
      </c>
      <c r="C16" s="73"/>
      <c r="D16" s="80"/>
      <c r="E16" s="80"/>
      <c r="F16" s="84">
        <f t="shared" si="0"/>
        <v>0</v>
      </c>
      <c r="G16" s="81"/>
      <c r="H16" s="157"/>
      <c r="L16" s="14"/>
      <c r="M16" s="14"/>
      <c r="N16" s="14"/>
      <c r="O16" s="14"/>
      <c r="P16" s="14"/>
      <c r="Q16" s="14"/>
    </row>
    <row r="17" spans="1:17" x14ac:dyDescent="0.25">
      <c r="A17" s="41">
        <v>7</v>
      </c>
      <c r="B17" s="55" t="e">
        <f t="shared" si="1"/>
        <v>#NUM!</v>
      </c>
      <c r="C17" s="73"/>
      <c r="D17" s="80"/>
      <c r="E17" s="80"/>
      <c r="F17" s="84">
        <f t="shared" si="0"/>
        <v>0</v>
      </c>
      <c r="G17" s="81"/>
      <c r="H17" s="157"/>
      <c r="L17" s="14"/>
      <c r="M17" s="14"/>
      <c r="N17" s="14"/>
      <c r="O17" s="14"/>
      <c r="P17" s="14"/>
      <c r="Q17" s="14"/>
    </row>
    <row r="18" spans="1:17" x14ac:dyDescent="0.25">
      <c r="A18" s="41">
        <v>8</v>
      </c>
      <c r="B18" s="55" t="e">
        <f t="shared" si="1"/>
        <v>#NUM!</v>
      </c>
      <c r="C18" s="73"/>
      <c r="D18" s="80"/>
      <c r="E18" s="80"/>
      <c r="F18" s="84">
        <f t="shared" si="0"/>
        <v>0</v>
      </c>
      <c r="G18" s="81"/>
      <c r="H18" s="157"/>
      <c r="L18" s="14"/>
      <c r="M18" s="14"/>
      <c r="N18" s="14"/>
      <c r="O18" s="14"/>
      <c r="P18" s="14"/>
      <c r="Q18" s="14"/>
    </row>
    <row r="19" spans="1:17" x14ac:dyDescent="0.25">
      <c r="A19" s="41">
        <v>9</v>
      </c>
      <c r="B19" s="55" t="e">
        <f t="shared" si="1"/>
        <v>#NUM!</v>
      </c>
      <c r="C19" s="73"/>
      <c r="D19" s="80"/>
      <c r="E19" s="80"/>
      <c r="F19" s="84">
        <f t="shared" si="0"/>
        <v>0</v>
      </c>
      <c r="G19" s="81"/>
      <c r="H19" s="157"/>
      <c r="L19" s="14"/>
      <c r="M19" s="14"/>
      <c r="N19" s="14"/>
      <c r="O19" s="14"/>
      <c r="P19" s="14"/>
      <c r="Q19" s="14"/>
    </row>
    <row r="20" spans="1:17" x14ac:dyDescent="0.25">
      <c r="A20" s="41">
        <v>10</v>
      </c>
      <c r="B20" s="55" t="e">
        <f t="shared" si="1"/>
        <v>#NUM!</v>
      </c>
      <c r="C20" s="73"/>
      <c r="D20" s="80"/>
      <c r="E20" s="80"/>
      <c r="F20" s="84">
        <f t="shared" si="0"/>
        <v>0</v>
      </c>
      <c r="G20" s="81"/>
      <c r="H20" s="158"/>
      <c r="L20" s="14"/>
      <c r="M20" s="14"/>
      <c r="N20" s="14"/>
      <c r="O20" s="14"/>
      <c r="P20" s="14"/>
      <c r="Q20" s="14"/>
    </row>
    <row r="21" spans="1:17" x14ac:dyDescent="0.25">
      <c r="A21" s="41">
        <v>11</v>
      </c>
      <c r="B21" s="55" t="e">
        <f t="shared" si="1"/>
        <v>#NUM!</v>
      </c>
      <c r="C21" s="73"/>
      <c r="D21" s="80"/>
      <c r="E21" s="80"/>
      <c r="F21" s="84">
        <f t="shared" si="0"/>
        <v>0</v>
      </c>
      <c r="G21" s="81"/>
      <c r="H21" s="18"/>
      <c r="L21" s="14"/>
      <c r="M21" s="14"/>
      <c r="N21" s="14"/>
      <c r="O21" s="14"/>
      <c r="P21" s="14"/>
      <c r="Q21" s="14"/>
    </row>
    <row r="22" spans="1:17" x14ac:dyDescent="0.25">
      <c r="A22" s="41">
        <v>12</v>
      </c>
      <c r="B22" s="55" t="e">
        <f t="shared" si="1"/>
        <v>#NUM!</v>
      </c>
      <c r="C22" s="73"/>
      <c r="D22" s="80"/>
      <c r="E22" s="80"/>
      <c r="F22" s="84">
        <f t="shared" si="0"/>
        <v>0</v>
      </c>
      <c r="G22" s="81"/>
      <c r="H22" s="19"/>
      <c r="L22" s="14"/>
      <c r="M22" s="14"/>
      <c r="N22" s="14"/>
      <c r="O22" s="14"/>
      <c r="P22" s="14"/>
      <c r="Q22" s="14"/>
    </row>
    <row r="23" spans="1:17" ht="24.75" customHeight="1" x14ac:dyDescent="0.25">
      <c r="A23" s="49" t="s">
        <v>4</v>
      </c>
      <c r="B23" s="142"/>
      <c r="C23" s="142"/>
      <c r="D23" s="142"/>
      <c r="E23" s="142"/>
      <c r="F23" s="43">
        <f>SUM(F11:F22)</f>
        <v>0</v>
      </c>
      <c r="G23" s="85">
        <f>SUM(G11:G22)</f>
        <v>0</v>
      </c>
      <c r="H23" s="19"/>
      <c r="L23" s="14"/>
      <c r="M23" s="14"/>
      <c r="N23" s="14"/>
      <c r="O23" s="14"/>
      <c r="P23" s="14"/>
      <c r="Q23" s="14"/>
    </row>
    <row r="24" spans="1:17" x14ac:dyDescent="0.25">
      <c r="A24" s="41">
        <v>13</v>
      </c>
      <c r="B24" s="55" t="e">
        <f>EOMONTH(B22,-2)+1</f>
        <v>#NUM!</v>
      </c>
      <c r="C24" s="73"/>
      <c r="D24" s="80"/>
      <c r="E24" s="80"/>
      <c r="F24" s="84">
        <f t="shared" ref="F24:F35" si="2">C24-D24-E24</f>
        <v>0</v>
      </c>
      <c r="G24" s="63"/>
    </row>
    <row r="25" spans="1:17" x14ac:dyDescent="0.25">
      <c r="A25" s="41">
        <v>14</v>
      </c>
      <c r="B25" s="55" t="e">
        <f t="shared" ref="B25:B35" si="3">EOMONTH(B24,-2)+1</f>
        <v>#NUM!</v>
      </c>
      <c r="C25" s="73"/>
      <c r="D25" s="80"/>
      <c r="E25" s="80"/>
      <c r="F25" s="84">
        <f t="shared" si="2"/>
        <v>0</v>
      </c>
      <c r="G25" s="63"/>
    </row>
    <row r="26" spans="1:17" x14ac:dyDescent="0.25">
      <c r="A26" s="41">
        <v>15</v>
      </c>
      <c r="B26" s="55" t="e">
        <f t="shared" si="3"/>
        <v>#NUM!</v>
      </c>
      <c r="C26" s="73"/>
      <c r="D26" s="80"/>
      <c r="E26" s="80"/>
      <c r="F26" s="84">
        <f t="shared" si="2"/>
        <v>0</v>
      </c>
      <c r="G26" s="63"/>
    </row>
    <row r="27" spans="1:17" x14ac:dyDescent="0.25">
      <c r="A27" s="41">
        <v>16</v>
      </c>
      <c r="B27" s="55" t="e">
        <f t="shared" si="3"/>
        <v>#NUM!</v>
      </c>
      <c r="C27" s="73"/>
      <c r="D27" s="80"/>
      <c r="E27" s="80"/>
      <c r="F27" s="84">
        <f t="shared" si="2"/>
        <v>0</v>
      </c>
      <c r="G27" s="63"/>
    </row>
    <row r="28" spans="1:17" x14ac:dyDescent="0.25">
      <c r="A28" s="41">
        <v>17</v>
      </c>
      <c r="B28" s="55" t="e">
        <f t="shared" si="3"/>
        <v>#NUM!</v>
      </c>
      <c r="C28" s="73"/>
      <c r="D28" s="80"/>
      <c r="E28" s="80"/>
      <c r="F28" s="84">
        <f t="shared" si="2"/>
        <v>0</v>
      </c>
      <c r="G28" s="63"/>
    </row>
    <row r="29" spans="1:17" x14ac:dyDescent="0.25">
      <c r="A29" s="41">
        <v>18</v>
      </c>
      <c r="B29" s="55" t="e">
        <f t="shared" si="3"/>
        <v>#NUM!</v>
      </c>
      <c r="C29" s="73"/>
      <c r="D29" s="80"/>
      <c r="E29" s="80"/>
      <c r="F29" s="84">
        <f t="shared" si="2"/>
        <v>0</v>
      </c>
      <c r="G29" s="63"/>
    </row>
    <row r="30" spans="1:17" x14ac:dyDescent="0.25">
      <c r="A30" s="41">
        <v>19</v>
      </c>
      <c r="B30" s="55" t="e">
        <f t="shared" si="3"/>
        <v>#NUM!</v>
      </c>
      <c r="C30" s="73"/>
      <c r="D30" s="80"/>
      <c r="E30" s="80"/>
      <c r="F30" s="84">
        <f t="shared" si="2"/>
        <v>0</v>
      </c>
      <c r="G30" s="63"/>
    </row>
    <row r="31" spans="1:17" x14ac:dyDescent="0.25">
      <c r="A31" s="41">
        <v>20</v>
      </c>
      <c r="B31" s="55" t="e">
        <f t="shared" si="3"/>
        <v>#NUM!</v>
      </c>
      <c r="C31" s="73"/>
      <c r="D31" s="80"/>
      <c r="E31" s="80"/>
      <c r="F31" s="84">
        <f t="shared" si="2"/>
        <v>0</v>
      </c>
      <c r="G31" s="63"/>
      <c r="J31" s="20"/>
    </row>
    <row r="32" spans="1:17" x14ac:dyDescent="0.25">
      <c r="A32" s="41">
        <v>21</v>
      </c>
      <c r="B32" s="55" t="e">
        <f t="shared" si="3"/>
        <v>#NUM!</v>
      </c>
      <c r="C32" s="73"/>
      <c r="D32" s="80"/>
      <c r="E32" s="80"/>
      <c r="F32" s="84">
        <f t="shared" si="2"/>
        <v>0</v>
      </c>
      <c r="G32" s="63"/>
      <c r="H32" s="21"/>
    </row>
    <row r="33" spans="1:7" x14ac:dyDescent="0.25">
      <c r="A33" s="41">
        <v>22</v>
      </c>
      <c r="B33" s="55" t="e">
        <f t="shared" si="3"/>
        <v>#NUM!</v>
      </c>
      <c r="C33" s="73"/>
      <c r="D33" s="80"/>
      <c r="E33" s="80"/>
      <c r="F33" s="84">
        <f t="shared" si="2"/>
        <v>0</v>
      </c>
      <c r="G33" s="63"/>
    </row>
    <row r="34" spans="1:7" x14ac:dyDescent="0.25">
      <c r="A34" s="41">
        <v>23</v>
      </c>
      <c r="B34" s="55" t="e">
        <f t="shared" si="3"/>
        <v>#NUM!</v>
      </c>
      <c r="C34" s="73"/>
      <c r="D34" s="80"/>
      <c r="E34" s="80"/>
      <c r="F34" s="84">
        <f t="shared" si="2"/>
        <v>0</v>
      </c>
      <c r="G34" s="63"/>
    </row>
    <row r="35" spans="1:7" x14ac:dyDescent="0.25">
      <c r="A35" s="41">
        <v>24</v>
      </c>
      <c r="B35" s="55" t="e">
        <f t="shared" si="3"/>
        <v>#NUM!</v>
      </c>
      <c r="C35" s="73"/>
      <c r="D35" s="80"/>
      <c r="E35" s="80"/>
      <c r="F35" s="84">
        <f t="shared" si="2"/>
        <v>0</v>
      </c>
      <c r="G35" s="63"/>
    </row>
    <row r="36" spans="1:7" ht="26.25" x14ac:dyDescent="0.25">
      <c r="A36" s="50" t="s">
        <v>6</v>
      </c>
      <c r="B36" s="169"/>
      <c r="C36" s="169"/>
      <c r="D36" s="169"/>
      <c r="E36" s="169"/>
      <c r="F36" s="44">
        <f>SUM(F24:F35)</f>
        <v>0</v>
      </c>
      <c r="G36" s="64"/>
    </row>
    <row r="37" spans="1:7" ht="6" customHeight="1" x14ac:dyDescent="0.25">
      <c r="A37" s="26"/>
      <c r="B37" s="26"/>
      <c r="C37" s="26"/>
      <c r="D37" s="27"/>
      <c r="E37" s="27"/>
      <c r="F37" s="27"/>
      <c r="G37" s="62"/>
    </row>
    <row r="38" spans="1:7" ht="14.25" customHeight="1" x14ac:dyDescent="0.25">
      <c r="A38" s="170" t="s">
        <v>29</v>
      </c>
      <c r="B38" s="170"/>
      <c r="C38" s="171">
        <f>F23</f>
        <v>0</v>
      </c>
      <c r="D38" s="173" t="s">
        <v>31</v>
      </c>
      <c r="E38" s="175">
        <f>C38/12</f>
        <v>0</v>
      </c>
      <c r="F38" s="154"/>
      <c r="G38" s="156"/>
    </row>
    <row r="39" spans="1:7" ht="14.25" customHeight="1" x14ac:dyDescent="0.25">
      <c r="A39" s="170"/>
      <c r="B39" s="170"/>
      <c r="C39" s="172"/>
      <c r="D39" s="174"/>
      <c r="E39" s="176"/>
      <c r="F39" s="155"/>
      <c r="G39" s="156"/>
    </row>
    <row r="40" spans="1:7" ht="14.25" customHeight="1" x14ac:dyDescent="0.25">
      <c r="A40" s="170" t="s">
        <v>30</v>
      </c>
      <c r="B40" s="170"/>
      <c r="C40" s="171">
        <f>(F36+F23)</f>
        <v>0</v>
      </c>
      <c r="D40" s="173" t="s">
        <v>7</v>
      </c>
      <c r="E40" s="175">
        <f>C40/24</f>
        <v>0</v>
      </c>
      <c r="F40" s="154"/>
      <c r="G40" s="156"/>
    </row>
    <row r="41" spans="1:7" ht="14.25" customHeight="1" x14ac:dyDescent="0.25">
      <c r="A41" s="170"/>
      <c r="B41" s="170"/>
      <c r="C41" s="172"/>
      <c r="D41" s="174"/>
      <c r="E41" s="176"/>
      <c r="F41" s="155"/>
      <c r="G41" s="156"/>
    </row>
    <row r="42" spans="1:7" ht="42" customHeight="1" x14ac:dyDescent="0.25">
      <c r="A42" s="189" t="s">
        <v>32</v>
      </c>
      <c r="B42" s="190"/>
      <c r="C42" s="190"/>
      <c r="D42" s="191"/>
      <c r="E42" s="53">
        <f>IF(E38&lt;E40,E38,E40)</f>
        <v>0</v>
      </c>
      <c r="F42" s="28"/>
      <c r="G42" s="28"/>
    </row>
  </sheetData>
  <sheetProtection algorithmName="SHA-512" hashValue="4xWe9MjFngbeVZ9Cz7Z1/XAsVO2TXQGJF9a3rE87vJqH8YB9b6k1Ho0yhCehaXOFuZ0ovcBJipiX8/H74lGN+Q==" saltValue="ywxi0fB8IPhZZqgLSkpYMQ==" spinCount="100000" sheet="1" selectLockedCells="1"/>
  <mergeCells count="33">
    <mergeCell ref="A42:D42"/>
    <mergeCell ref="G40:G41"/>
    <mergeCell ref="F40:F41"/>
    <mergeCell ref="E40:E41"/>
    <mergeCell ref="D40:D41"/>
    <mergeCell ref="C40:C41"/>
    <mergeCell ref="A40:B41"/>
    <mergeCell ref="A1:B4"/>
    <mergeCell ref="D8:D10"/>
    <mergeCell ref="E8:E10"/>
    <mergeCell ref="B23:E23"/>
    <mergeCell ref="C1:G1"/>
    <mergeCell ref="C2:G2"/>
    <mergeCell ref="C3:G3"/>
    <mergeCell ref="A5:G5"/>
    <mergeCell ref="A6:G7"/>
    <mergeCell ref="H8:H20"/>
    <mergeCell ref="I8:Q9"/>
    <mergeCell ref="I10:N10"/>
    <mergeCell ref="L11:N13"/>
    <mergeCell ref="I11:K13"/>
    <mergeCell ref="F38:F39"/>
    <mergeCell ref="G38:G39"/>
    <mergeCell ref="F8:F10"/>
    <mergeCell ref="G8:G10"/>
    <mergeCell ref="A8:A10"/>
    <mergeCell ref="B8:B10"/>
    <mergeCell ref="C8:C10"/>
    <mergeCell ref="B36:E36"/>
    <mergeCell ref="A38:B39"/>
    <mergeCell ref="C38:C39"/>
    <mergeCell ref="D38:D39"/>
    <mergeCell ref="E38:E39"/>
  </mergeCells>
  <conditionalFormatting sqref="I11:K13">
    <cfRule type="containsText" dxfId="27" priority="27" operator="containsText" text="possible declining income">
      <formula>NOT(ISERROR(SEARCH("possible declining income",I11)))</formula>
    </cfRule>
    <cfRule type="containsText" dxfId="26" priority="28" operator="containsText" text="possible declining income">
      <formula>NOT(ISERROR(SEARCH("possible declining income",I11)))</formula>
    </cfRule>
    <cfRule type="containsText" dxfId="25" priority="29" operator="containsText" text="Possible Declining Income">
      <formula>NOT(ISERROR(SEARCH("Possible Declining Income",I11)))</formula>
    </cfRule>
  </conditionalFormatting>
  <conditionalFormatting sqref="H22:H23">
    <cfRule type="cellIs" dxfId="24" priority="14" operator="lessThan">
      <formula>4</formula>
    </cfRule>
  </conditionalFormatting>
  <conditionalFormatting sqref="L11:N13">
    <cfRule type="containsText" dxfId="23" priority="8" operator="containsText" text="NSF/ODP Exceeds Allowable">
      <formula>NOT(ISERROR(SEARCH("NSF/ODP Exceeds Allowable",L11)))</formula>
    </cfRule>
    <cfRule type="containsText" dxfId="22" priority="9" operator="containsText" text="NSF/ODP Exceeds Allowable">
      <formula>NOT(ISERROR(SEARCH("NSF/ODP Exceeds Allowable",L11)))</formula>
    </cfRule>
  </conditionalFormatting>
  <conditionalFormatting sqref="G23">
    <cfRule type="cellIs" dxfId="21" priority="4" operator="greaterThan">
      <formula>3</formula>
    </cfRule>
    <cfRule type="cellIs" dxfId="20" priority="5" operator="greaterThan">
      <formula>4</formula>
    </cfRule>
  </conditionalFormatting>
  <pageMargins left="0.7" right="0.7" top="0.75" bottom="0.75" header="0.3" footer="0.3"/>
  <pageSetup orientation="portrait" horizontalDpi="300" verticalDpi="300" r:id="rId1"/>
  <headerFooter>
    <oddFooter>&amp;L&amp;"-,Bold"Carrington Mortgage Services, LLC
Proprietary and Confidential&amp;C&amp;P of &amp;N&amp;R&amp;G</oddFooter>
  </headerFooter>
  <ignoredErrors>
    <ignoredError sqref="F23" formula="1"/>
  </ignoredErrors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2"/>
  <sheetViews>
    <sheetView showGridLines="0" zoomScaleNormal="100" workbookViewId="0">
      <selection activeCell="A6" sqref="A6:G7"/>
    </sheetView>
  </sheetViews>
  <sheetFormatPr defaultRowHeight="15" x14ac:dyDescent="0.25"/>
  <cols>
    <col min="1" max="1" width="12.140625" style="15" customWidth="1"/>
    <col min="2" max="2" width="12.7109375" style="15" customWidth="1"/>
    <col min="3" max="3" width="15.5703125" style="15" bestFit="1" customWidth="1"/>
    <col min="4" max="4" width="18.28515625" style="15" customWidth="1"/>
    <col min="5" max="5" width="17.5703125" style="15" bestFit="1" customWidth="1"/>
    <col min="6" max="6" width="16.85546875" style="15" bestFit="1" customWidth="1"/>
    <col min="7" max="7" width="11" style="15" customWidth="1"/>
    <col min="8" max="8" width="6.140625" style="15" customWidth="1"/>
    <col min="9" max="9" width="8.7109375" style="15" customWidth="1"/>
    <col min="10" max="10" width="7.85546875" style="15" customWidth="1"/>
    <col min="11" max="11" width="3.140625" style="15" customWidth="1"/>
    <col min="12" max="13" width="4.42578125" style="15" customWidth="1"/>
    <col min="14" max="14" width="8.28515625" style="15" customWidth="1"/>
    <col min="15" max="16384" width="9.140625" style="15"/>
  </cols>
  <sheetData>
    <row r="1" spans="1:17" s="14" customFormat="1" ht="15" customHeight="1" x14ac:dyDescent="0.25">
      <c r="A1" s="127"/>
      <c r="B1" s="126"/>
      <c r="C1" s="136" t="s">
        <v>21</v>
      </c>
      <c r="D1" s="136"/>
      <c r="E1" s="136"/>
      <c r="F1" s="136"/>
      <c r="G1" s="137"/>
      <c r="H1" s="13"/>
      <c r="I1" s="13"/>
      <c r="J1" s="13"/>
      <c r="K1" s="13"/>
      <c r="L1" s="13"/>
      <c r="M1" s="13"/>
    </row>
    <row r="2" spans="1:17" s="14" customFormat="1" ht="15" customHeight="1" x14ac:dyDescent="0.25">
      <c r="A2" s="127"/>
      <c r="B2" s="128"/>
      <c r="C2" s="138"/>
      <c r="D2" s="138"/>
      <c r="E2" s="138"/>
      <c r="F2" s="138"/>
      <c r="G2" s="139"/>
      <c r="H2" s="13"/>
      <c r="I2" s="13"/>
      <c r="J2" s="13"/>
      <c r="K2" s="13"/>
      <c r="L2" s="13"/>
      <c r="M2" s="13"/>
    </row>
    <row r="3" spans="1:17" s="14" customFormat="1" ht="15" customHeight="1" x14ac:dyDescent="0.25">
      <c r="A3" s="127"/>
      <c r="B3" s="128"/>
      <c r="C3" s="138"/>
      <c r="D3" s="138"/>
      <c r="E3" s="138"/>
      <c r="F3" s="138"/>
      <c r="G3" s="139"/>
      <c r="H3" s="13"/>
      <c r="I3" s="13"/>
      <c r="J3" s="13"/>
      <c r="K3" s="13"/>
      <c r="L3" s="13"/>
      <c r="M3" s="13"/>
    </row>
    <row r="4" spans="1:17" s="14" customFormat="1" ht="15" customHeight="1" x14ac:dyDescent="0.25">
      <c r="A4" s="129"/>
      <c r="B4" s="51"/>
      <c r="C4" s="140"/>
      <c r="D4" s="140"/>
      <c r="E4" s="140"/>
      <c r="F4" s="140"/>
      <c r="G4" s="141"/>
      <c r="H4" s="13"/>
      <c r="I4" s="13"/>
      <c r="J4" s="13"/>
      <c r="K4" s="13"/>
      <c r="L4" s="13"/>
      <c r="M4" s="13"/>
    </row>
    <row r="5" spans="1:17" s="14" customFormat="1" ht="15" customHeight="1" x14ac:dyDescent="0.25">
      <c r="A5" s="143" t="s">
        <v>20</v>
      </c>
      <c r="B5" s="144"/>
      <c r="C5" s="144"/>
      <c r="D5" s="144"/>
      <c r="E5" s="144"/>
      <c r="F5" s="144"/>
      <c r="G5" s="145"/>
      <c r="H5" s="13"/>
      <c r="I5" s="13"/>
      <c r="J5" s="13"/>
      <c r="K5" s="13"/>
      <c r="L5" s="13"/>
      <c r="M5" s="13"/>
    </row>
    <row r="6" spans="1:17" s="14" customFormat="1" ht="15" customHeight="1" x14ac:dyDescent="0.25">
      <c r="A6" s="146"/>
      <c r="B6" s="147"/>
      <c r="C6" s="147"/>
      <c r="D6" s="147"/>
      <c r="E6" s="147"/>
      <c r="F6" s="147"/>
      <c r="G6" s="148"/>
      <c r="H6" s="13"/>
      <c r="I6" s="13"/>
      <c r="J6" s="13"/>
      <c r="K6" s="13"/>
      <c r="L6" s="13"/>
      <c r="M6" s="13"/>
    </row>
    <row r="7" spans="1:17" s="14" customFormat="1" ht="15" customHeight="1" x14ac:dyDescent="0.25">
      <c r="A7" s="149"/>
      <c r="B7" s="150"/>
      <c r="C7" s="150"/>
      <c r="D7" s="150"/>
      <c r="E7" s="150"/>
      <c r="F7" s="150"/>
      <c r="G7" s="151"/>
      <c r="H7" s="13"/>
      <c r="I7" s="13"/>
      <c r="J7" s="13"/>
      <c r="K7" s="13"/>
      <c r="L7" s="13"/>
      <c r="M7" s="13"/>
    </row>
    <row r="8" spans="1:17" s="14" customFormat="1" ht="15" customHeight="1" x14ac:dyDescent="0.25">
      <c r="A8" s="152" t="s">
        <v>2</v>
      </c>
      <c r="B8" s="152" t="s">
        <v>27</v>
      </c>
      <c r="C8" s="152" t="s">
        <v>0</v>
      </c>
      <c r="D8" s="152" t="s">
        <v>22</v>
      </c>
      <c r="E8" s="152" t="s">
        <v>33</v>
      </c>
      <c r="F8" s="152" t="s">
        <v>1</v>
      </c>
      <c r="G8" s="152" t="s">
        <v>28</v>
      </c>
      <c r="H8" s="157"/>
      <c r="I8" s="157"/>
      <c r="J8" s="157"/>
      <c r="K8" s="157"/>
      <c r="L8" s="157"/>
      <c r="M8" s="157"/>
      <c r="N8" s="157"/>
      <c r="O8" s="157"/>
      <c r="P8" s="157"/>
      <c r="Q8" s="157"/>
    </row>
    <row r="9" spans="1:17" s="14" customFormat="1" ht="54" customHeight="1" x14ac:dyDescent="0.25">
      <c r="A9" s="153"/>
      <c r="B9" s="153"/>
      <c r="C9" s="153"/>
      <c r="D9" s="153"/>
      <c r="E9" s="153"/>
      <c r="F9" s="153"/>
      <c r="G9" s="153"/>
      <c r="H9" s="157"/>
      <c r="I9" s="159"/>
      <c r="J9" s="159"/>
      <c r="K9" s="159"/>
      <c r="L9" s="159"/>
      <c r="M9" s="159"/>
      <c r="N9" s="159"/>
    </row>
    <row r="10" spans="1:17" s="14" customFormat="1" x14ac:dyDescent="0.25">
      <c r="A10" s="23">
        <v>1</v>
      </c>
      <c r="B10" s="72"/>
      <c r="C10" s="120"/>
      <c r="D10" s="121"/>
      <c r="E10" s="121"/>
      <c r="F10" s="113">
        <f t="shared" ref="F10:F21" si="0">C10-D10-E10</f>
        <v>0</v>
      </c>
      <c r="G10" s="78"/>
      <c r="H10" s="157"/>
      <c r="I10" s="160"/>
      <c r="J10" s="160"/>
      <c r="K10" s="160"/>
      <c r="L10" s="160"/>
      <c r="M10" s="160"/>
      <c r="N10" s="160"/>
    </row>
    <row r="11" spans="1:17" x14ac:dyDescent="0.25">
      <c r="A11" s="23">
        <v>2</v>
      </c>
      <c r="B11" s="55" t="e">
        <f>EOMONTH(B10,-2)+1</f>
        <v>#NUM!</v>
      </c>
      <c r="C11" s="120"/>
      <c r="D11" s="121"/>
      <c r="E11" s="121"/>
      <c r="F11" s="113">
        <f t="shared" si="0"/>
        <v>0</v>
      </c>
      <c r="G11" s="78"/>
      <c r="H11" s="157"/>
      <c r="I11" s="160"/>
      <c r="J11" s="160"/>
      <c r="K11" s="160"/>
      <c r="L11" s="160"/>
      <c r="M11" s="160"/>
      <c r="N11" s="160"/>
      <c r="O11" s="14"/>
      <c r="P11" s="14"/>
      <c r="Q11" s="14"/>
    </row>
    <row r="12" spans="1:17" x14ac:dyDescent="0.25">
      <c r="A12" s="23">
        <v>3</v>
      </c>
      <c r="B12" s="55" t="e">
        <f t="shared" ref="B12:B21" si="1">EOMONTH(B11,-2)+1</f>
        <v>#NUM!</v>
      </c>
      <c r="C12" s="120"/>
      <c r="D12" s="121"/>
      <c r="E12" s="121"/>
      <c r="F12" s="113">
        <f t="shared" si="0"/>
        <v>0</v>
      </c>
      <c r="G12" s="78"/>
      <c r="H12" s="157"/>
      <c r="I12" s="160"/>
      <c r="J12" s="160"/>
      <c r="K12" s="160"/>
      <c r="L12" s="160"/>
      <c r="M12" s="160"/>
      <c r="N12" s="160"/>
      <c r="O12" s="14"/>
      <c r="P12" s="14"/>
      <c r="Q12" s="14"/>
    </row>
    <row r="13" spans="1:17" s="16" customFormat="1" x14ac:dyDescent="0.25">
      <c r="A13" s="24">
        <v>4</v>
      </c>
      <c r="B13" s="55" t="e">
        <f t="shared" si="1"/>
        <v>#NUM!</v>
      </c>
      <c r="C13" s="120"/>
      <c r="D13" s="121"/>
      <c r="E13" s="121"/>
      <c r="F13" s="113">
        <f t="shared" si="0"/>
        <v>0</v>
      </c>
      <c r="G13" s="78"/>
      <c r="H13" s="157"/>
      <c r="L13" s="17"/>
      <c r="M13" s="17"/>
      <c r="N13" s="17"/>
      <c r="O13" s="17"/>
      <c r="P13" s="17"/>
      <c r="Q13" s="17"/>
    </row>
    <row r="14" spans="1:17" x14ac:dyDescent="0.25">
      <c r="A14" s="23">
        <v>5</v>
      </c>
      <c r="B14" s="55" t="e">
        <f t="shared" si="1"/>
        <v>#NUM!</v>
      </c>
      <c r="C14" s="120"/>
      <c r="D14" s="121"/>
      <c r="E14" s="121"/>
      <c r="F14" s="113">
        <f t="shared" si="0"/>
        <v>0</v>
      </c>
      <c r="G14" s="78"/>
      <c r="H14" s="157"/>
      <c r="L14" s="14"/>
      <c r="M14" s="14"/>
      <c r="N14" s="14"/>
      <c r="O14" s="14"/>
      <c r="P14" s="14"/>
      <c r="Q14" s="14"/>
    </row>
    <row r="15" spans="1:17" x14ac:dyDescent="0.25">
      <c r="A15" s="23">
        <v>6</v>
      </c>
      <c r="B15" s="55" t="e">
        <f t="shared" si="1"/>
        <v>#NUM!</v>
      </c>
      <c r="C15" s="120"/>
      <c r="D15" s="121"/>
      <c r="E15" s="121"/>
      <c r="F15" s="113">
        <f t="shared" si="0"/>
        <v>0</v>
      </c>
      <c r="G15" s="78"/>
      <c r="H15" s="157"/>
      <c r="L15" s="14"/>
      <c r="M15" s="14"/>
      <c r="N15" s="14"/>
      <c r="O15" s="14"/>
      <c r="P15" s="14"/>
      <c r="Q15" s="14"/>
    </row>
    <row r="16" spans="1:17" x14ac:dyDescent="0.25">
      <c r="A16" s="23">
        <v>7</v>
      </c>
      <c r="B16" s="55" t="e">
        <f t="shared" si="1"/>
        <v>#NUM!</v>
      </c>
      <c r="C16" s="120"/>
      <c r="D16" s="121"/>
      <c r="E16" s="121"/>
      <c r="F16" s="113">
        <f t="shared" si="0"/>
        <v>0</v>
      </c>
      <c r="G16" s="78"/>
      <c r="H16" s="157"/>
      <c r="L16" s="14"/>
      <c r="M16" s="14"/>
      <c r="N16" s="14"/>
      <c r="O16" s="14"/>
      <c r="P16" s="14"/>
      <c r="Q16" s="14"/>
    </row>
    <row r="17" spans="1:17" x14ac:dyDescent="0.25">
      <c r="A17" s="23">
        <v>8</v>
      </c>
      <c r="B17" s="55" t="e">
        <f t="shared" si="1"/>
        <v>#NUM!</v>
      </c>
      <c r="C17" s="120"/>
      <c r="D17" s="121"/>
      <c r="E17" s="121"/>
      <c r="F17" s="113">
        <f t="shared" si="0"/>
        <v>0</v>
      </c>
      <c r="G17" s="78"/>
      <c r="H17" s="157"/>
      <c r="L17" s="14"/>
      <c r="M17" s="14"/>
      <c r="N17" s="14"/>
      <c r="O17" s="14"/>
      <c r="P17" s="14"/>
      <c r="Q17" s="14"/>
    </row>
    <row r="18" spans="1:17" x14ac:dyDescent="0.25">
      <c r="A18" s="23">
        <v>9</v>
      </c>
      <c r="B18" s="55" t="e">
        <f t="shared" si="1"/>
        <v>#NUM!</v>
      </c>
      <c r="C18" s="120"/>
      <c r="D18" s="121"/>
      <c r="E18" s="121"/>
      <c r="F18" s="113">
        <f t="shared" si="0"/>
        <v>0</v>
      </c>
      <c r="G18" s="78"/>
      <c r="H18" s="157"/>
      <c r="L18" s="14"/>
      <c r="M18" s="14"/>
      <c r="N18" s="14"/>
      <c r="O18" s="14"/>
      <c r="P18" s="14"/>
      <c r="Q18" s="14"/>
    </row>
    <row r="19" spans="1:17" x14ac:dyDescent="0.25">
      <c r="A19" s="23">
        <v>10</v>
      </c>
      <c r="B19" s="55" t="e">
        <f t="shared" si="1"/>
        <v>#NUM!</v>
      </c>
      <c r="C19" s="120"/>
      <c r="D19" s="121"/>
      <c r="E19" s="121"/>
      <c r="F19" s="113">
        <f t="shared" si="0"/>
        <v>0</v>
      </c>
      <c r="G19" s="78"/>
      <c r="H19" s="158"/>
      <c r="L19" s="14"/>
      <c r="M19" s="14"/>
      <c r="N19" s="14"/>
      <c r="O19" s="14"/>
      <c r="P19" s="14"/>
      <c r="Q19" s="14"/>
    </row>
    <row r="20" spans="1:17" x14ac:dyDescent="0.25">
      <c r="A20" s="23">
        <v>11</v>
      </c>
      <c r="B20" s="55" t="e">
        <f t="shared" si="1"/>
        <v>#NUM!</v>
      </c>
      <c r="C20" s="120"/>
      <c r="D20" s="121"/>
      <c r="E20" s="121"/>
      <c r="F20" s="113">
        <f t="shared" si="0"/>
        <v>0</v>
      </c>
      <c r="G20" s="78"/>
      <c r="H20" s="18"/>
      <c r="L20" s="14"/>
      <c r="M20" s="14"/>
      <c r="N20" s="14"/>
      <c r="O20" s="14"/>
      <c r="P20" s="14"/>
      <c r="Q20" s="14"/>
    </row>
    <row r="21" spans="1:17" x14ac:dyDescent="0.25">
      <c r="A21" s="23">
        <v>12</v>
      </c>
      <c r="B21" s="55" t="e">
        <f t="shared" si="1"/>
        <v>#NUM!</v>
      </c>
      <c r="C21" s="120"/>
      <c r="D21" s="121"/>
      <c r="E21" s="121"/>
      <c r="F21" s="113">
        <f t="shared" si="0"/>
        <v>0</v>
      </c>
      <c r="G21" s="78"/>
      <c r="H21" s="19"/>
      <c r="L21" s="14"/>
      <c r="M21" s="14"/>
      <c r="N21" s="14"/>
      <c r="O21" s="14"/>
      <c r="P21" s="14"/>
      <c r="Q21" s="14"/>
    </row>
    <row r="22" spans="1:17" ht="27" customHeight="1" x14ac:dyDescent="0.25">
      <c r="A22" s="48" t="s">
        <v>13</v>
      </c>
      <c r="B22" s="56"/>
      <c r="C22" s="122"/>
      <c r="D22" s="122"/>
      <c r="E22" s="123"/>
      <c r="F22" s="124">
        <f>SUM(F10:F21)</f>
        <v>0</v>
      </c>
      <c r="G22" s="83">
        <f>SUM(G10:G21)</f>
        <v>0</v>
      </c>
      <c r="H22" s="19"/>
      <c r="L22" s="14"/>
      <c r="M22" s="14"/>
      <c r="N22" s="14"/>
      <c r="O22" s="14"/>
      <c r="P22" s="14"/>
      <c r="Q22" s="14"/>
    </row>
    <row r="23" spans="1:17" ht="8.25" customHeight="1" x14ac:dyDescent="0.25">
      <c r="A23" s="26"/>
      <c r="B23" s="26"/>
      <c r="C23" s="26"/>
      <c r="D23" s="27"/>
      <c r="E23" s="27"/>
      <c r="F23" s="27"/>
      <c r="G23" s="27"/>
    </row>
    <row r="24" spans="1:17" ht="16.5" customHeight="1" x14ac:dyDescent="0.25">
      <c r="A24" s="163" t="s">
        <v>8</v>
      </c>
      <c r="B24" s="163"/>
      <c r="C24" s="194">
        <f>(F22)</f>
        <v>0</v>
      </c>
      <c r="D24" s="166" t="s">
        <v>12</v>
      </c>
      <c r="E24" s="194">
        <f>(F22)/12</f>
        <v>0</v>
      </c>
      <c r="F24" s="154"/>
      <c r="G24" s="156"/>
    </row>
    <row r="25" spans="1:17" ht="9" customHeight="1" x14ac:dyDescent="0.25">
      <c r="A25" s="163"/>
      <c r="B25" s="163"/>
      <c r="C25" s="195"/>
      <c r="D25" s="167"/>
      <c r="E25" s="195"/>
      <c r="F25" s="155"/>
      <c r="G25" s="156"/>
    </row>
    <row r="26" spans="1:17" ht="9" customHeight="1" x14ac:dyDescent="0.25">
      <c r="A26" s="32"/>
      <c r="B26" s="32"/>
      <c r="C26" s="65"/>
      <c r="D26" s="66"/>
      <c r="E26" s="65"/>
      <c r="F26" s="58"/>
      <c r="G26" s="59"/>
    </row>
    <row r="27" spans="1:17" ht="32.25" customHeight="1" x14ac:dyDescent="0.25">
      <c r="A27" s="207" t="s">
        <v>34</v>
      </c>
      <c r="B27" s="208"/>
      <c r="C27" s="75">
        <v>1</v>
      </c>
      <c r="D27" s="88" t="s">
        <v>39</v>
      </c>
      <c r="E27" s="91" t="s">
        <v>40</v>
      </c>
      <c r="F27" s="58"/>
      <c r="G27" s="59"/>
    </row>
    <row r="28" spans="1:17" s="1" customFormat="1" ht="16.5" customHeight="1" x14ac:dyDescent="0.25">
      <c r="A28" s="37"/>
      <c r="B28" s="8"/>
      <c r="C28" s="8"/>
      <c r="D28" s="8"/>
      <c r="E28" s="8"/>
      <c r="F28" s="8"/>
      <c r="G28" s="8"/>
    </row>
    <row r="29" spans="1:17" s="1" customFormat="1" ht="16.5" customHeight="1" x14ac:dyDescent="0.25">
      <c r="A29" s="198" t="s">
        <v>26</v>
      </c>
      <c r="B29" s="199"/>
      <c r="C29" s="199"/>
      <c r="D29" s="199"/>
      <c r="E29" s="200"/>
      <c r="F29" s="8"/>
      <c r="G29" s="8"/>
    </row>
    <row r="30" spans="1:17" s="1" customFormat="1" ht="16.5" customHeight="1" x14ac:dyDescent="0.25">
      <c r="A30" s="8"/>
      <c r="B30" s="8"/>
      <c r="C30" s="8"/>
      <c r="D30" s="8"/>
      <c r="E30" s="8"/>
      <c r="F30" s="8"/>
      <c r="G30" s="8"/>
    </row>
    <row r="31" spans="1:17" s="1" customFormat="1" ht="16.5" customHeight="1" x14ac:dyDescent="0.25">
      <c r="A31" s="201" t="s">
        <v>37</v>
      </c>
      <c r="B31" s="202"/>
      <c r="C31" s="202"/>
      <c r="D31" s="202"/>
      <c r="E31" s="203"/>
      <c r="F31" s="8"/>
      <c r="G31" s="8"/>
    </row>
    <row r="32" spans="1:17" s="1" customFormat="1" ht="32.25" customHeight="1" x14ac:dyDescent="0.25">
      <c r="A32" s="192" t="s">
        <v>42</v>
      </c>
      <c r="B32" s="193"/>
      <c r="C32" s="98">
        <f>IF(E27="Service",0.5,0.6)</f>
        <v>0.6</v>
      </c>
      <c r="D32" s="87" t="s">
        <v>46</v>
      </c>
      <c r="E32" s="99">
        <f>C24*C27*(1-C32)</f>
        <v>0</v>
      </c>
      <c r="F32" s="100"/>
      <c r="G32" s="8"/>
    </row>
    <row r="33" spans="1:7" s="92" customFormat="1" ht="3.75" customHeight="1" x14ac:dyDescent="0.25">
      <c r="A33" s="93"/>
      <c r="B33" s="93"/>
      <c r="C33" s="101"/>
      <c r="D33" s="102"/>
      <c r="E33" s="102"/>
      <c r="F33" s="102"/>
    </row>
    <row r="34" spans="1:7" s="1" customFormat="1" ht="32.25" customHeight="1" x14ac:dyDescent="0.25">
      <c r="A34" s="189" t="s">
        <v>45</v>
      </c>
      <c r="B34" s="191"/>
      <c r="C34" s="103">
        <f>E32/12</f>
        <v>0</v>
      </c>
      <c r="D34" s="104"/>
      <c r="E34" s="104"/>
      <c r="F34" s="104"/>
      <c r="G34" s="8"/>
    </row>
    <row r="35" spans="1:7" s="1" customFormat="1" ht="16.5" customHeight="1" x14ac:dyDescent="0.25">
      <c r="A35" s="104"/>
      <c r="B35" s="104"/>
      <c r="C35" s="104"/>
      <c r="D35" s="104"/>
      <c r="E35" s="104"/>
      <c r="F35" s="104"/>
      <c r="G35" s="8"/>
    </row>
    <row r="36" spans="1:7" s="1" customFormat="1" ht="16.5" customHeight="1" x14ac:dyDescent="0.25">
      <c r="A36" s="204" t="s">
        <v>38</v>
      </c>
      <c r="B36" s="205"/>
      <c r="C36" s="205"/>
      <c r="D36" s="205"/>
      <c r="E36" s="206"/>
      <c r="F36" s="104"/>
      <c r="G36" s="8"/>
    </row>
    <row r="37" spans="1:7" s="1" customFormat="1" ht="36" customHeight="1" x14ac:dyDescent="0.25">
      <c r="A37" s="196" t="s">
        <v>10</v>
      </c>
      <c r="B37" s="197"/>
      <c r="C37" s="75"/>
      <c r="D37" s="95" t="s">
        <v>47</v>
      </c>
      <c r="E37" s="105" t="str">
        <f>IF(C37&gt;0, C24*C27*(1-C37),"")</f>
        <v/>
      </c>
      <c r="F37" s="104"/>
      <c r="G37" s="8"/>
    </row>
    <row r="38" spans="1:7" s="92" customFormat="1" ht="3.75" customHeight="1" x14ac:dyDescent="0.25">
      <c r="A38" s="94"/>
      <c r="B38" s="94"/>
      <c r="C38" s="106"/>
      <c r="D38" s="37"/>
      <c r="E38" s="107"/>
      <c r="F38" s="102"/>
    </row>
    <row r="39" spans="1:7" s="1" customFormat="1" ht="32.25" customHeight="1" x14ac:dyDescent="0.25">
      <c r="A39" s="189" t="s">
        <v>44</v>
      </c>
      <c r="B39" s="191"/>
      <c r="C39" s="108" t="str">
        <f>IF(C37&gt;0,E37/12,"")</f>
        <v/>
      </c>
      <c r="D39" s="209" t="str">
        <f>IF(C37&gt;0,IF(E27="Products",IF((C37&lt;0.35),"Re-enter Expense Factor.
Cannot be less than 35% Floor",""),""),"")</f>
        <v/>
      </c>
      <c r="E39" s="210"/>
      <c r="F39" s="104"/>
      <c r="G39" s="8"/>
    </row>
    <row r="40" spans="1:7" s="1" customFormat="1" ht="16.5" customHeight="1" x14ac:dyDescent="0.25">
      <c r="A40" s="104"/>
      <c r="B40" s="104"/>
      <c r="C40" s="104"/>
      <c r="D40" s="104"/>
      <c r="E40" s="104"/>
      <c r="F40" s="104"/>
      <c r="G40" s="8"/>
    </row>
    <row r="41" spans="1:7" ht="15" customHeight="1" x14ac:dyDescent="0.25">
      <c r="A41" s="39"/>
      <c r="B41" s="109"/>
      <c r="C41" s="109"/>
      <c r="D41" s="110"/>
      <c r="E41" s="109"/>
      <c r="F41" s="109"/>
    </row>
    <row r="42" spans="1:7" x14ac:dyDescent="0.25">
      <c r="A42" s="39"/>
      <c r="B42" s="39"/>
      <c r="C42" s="39"/>
    </row>
  </sheetData>
  <sheetProtection algorithmName="SHA-512" hashValue="DMvM6ZuKhHrD2k1P4AXBuUaWAyxzxwgr+9pAAbP4JrawVNZgX12QMwBUEYNQXqoVYuA3JQeEmpCD5EWfzEaejA==" saltValue="vH3XPpQkAJS3p6LZUp43qQ==" spinCount="100000" sheet="1" selectLockedCells="1"/>
  <mergeCells count="30">
    <mergeCell ref="A39:B39"/>
    <mergeCell ref="A34:B34"/>
    <mergeCell ref="A37:B37"/>
    <mergeCell ref="A29:E29"/>
    <mergeCell ref="D24:D25"/>
    <mergeCell ref="E24:E25"/>
    <mergeCell ref="A31:E31"/>
    <mergeCell ref="A36:E36"/>
    <mergeCell ref="A27:B27"/>
    <mergeCell ref="D39:E39"/>
    <mergeCell ref="I8:Q8"/>
    <mergeCell ref="I9:N9"/>
    <mergeCell ref="I10:K12"/>
    <mergeCell ref="L10:N12"/>
    <mergeCell ref="G24:G25"/>
    <mergeCell ref="H8:H19"/>
    <mergeCell ref="F24:F25"/>
    <mergeCell ref="A32:B32"/>
    <mergeCell ref="A24:B25"/>
    <mergeCell ref="C24:C25"/>
    <mergeCell ref="A8:A9"/>
    <mergeCell ref="B8:B9"/>
    <mergeCell ref="C8:C9"/>
    <mergeCell ref="D8:D9"/>
    <mergeCell ref="E8:E9"/>
    <mergeCell ref="C1:G4"/>
    <mergeCell ref="A5:G5"/>
    <mergeCell ref="A6:G7"/>
    <mergeCell ref="F8:F9"/>
    <mergeCell ref="G8:G9"/>
  </mergeCells>
  <conditionalFormatting sqref="I10:K12">
    <cfRule type="containsText" dxfId="19" priority="11" operator="containsText" text="possible declining income">
      <formula>NOT(ISERROR(SEARCH("possible declining income",I10)))</formula>
    </cfRule>
    <cfRule type="containsText" dxfId="18" priority="12" operator="containsText" text="possible declining income">
      <formula>NOT(ISERROR(SEARCH("possible declining income",I10)))</formula>
    </cfRule>
    <cfRule type="containsText" dxfId="17" priority="13" operator="containsText" text="Possible Declining Income">
      <formula>NOT(ISERROR(SEARCH("Possible Declining Income",I10)))</formula>
    </cfRule>
  </conditionalFormatting>
  <conditionalFormatting sqref="H21:H22">
    <cfRule type="cellIs" dxfId="16" priority="10" operator="lessThan">
      <formula>4</formula>
    </cfRule>
  </conditionalFormatting>
  <conditionalFormatting sqref="L10:N12">
    <cfRule type="containsText" dxfId="15" priority="8" operator="containsText" text="NSF/ODP Exceeds Allowable">
      <formula>NOT(ISERROR(SEARCH("NSF/ODP Exceeds Allowable",L10)))</formula>
    </cfRule>
    <cfRule type="containsText" dxfId="14" priority="9" operator="containsText" text="NSF/ODP Exceeds Allowable">
      <formula>NOT(ISERROR(SEARCH("NSF/ODP Exceeds Allowable",L10)))</formula>
    </cfRule>
  </conditionalFormatting>
  <conditionalFormatting sqref="G22">
    <cfRule type="cellIs" dxfId="13" priority="6" operator="greaterThan">
      <formula>3</formula>
    </cfRule>
    <cfRule type="cellIs" dxfId="12" priority="7" operator="greaterThan">
      <formula>4</formula>
    </cfRule>
  </conditionalFormatting>
  <conditionalFormatting sqref="F10">
    <cfRule type="cellIs" dxfId="11" priority="2" operator="lessThan">
      <formula>0</formula>
    </cfRule>
  </conditionalFormatting>
  <conditionalFormatting sqref="F11:F21">
    <cfRule type="cellIs" dxfId="10" priority="1" operator="lessThan">
      <formula>0</formula>
    </cfRule>
  </conditionalFormatting>
  <dataValidations count="1">
    <dataValidation type="decimal" allowBlank="1" showInputMessage="1" showErrorMessage="1" error="Expense Factor Below Floor" sqref="C37">
      <formula1>0.2</formula1>
      <formula2>100</formula2>
    </dataValidation>
  </dataValidations>
  <pageMargins left="0.7" right="0.7" top="0.75" bottom="0.75" header="0.3" footer="0.3"/>
  <pageSetup scale="86" orientation="portrait" horizontalDpi="300" verticalDpi="300" r:id="rId1"/>
  <headerFooter>
    <oddHeader>&amp;C&amp;K00+000Bank Statement Calculator</oddHeader>
    <oddFooter>&amp;L&amp;"-,Bold"Carrington Mortgage Services, LLC
Proprietary and Confidential&amp;C&amp;P of &amp;N&amp;R&amp;G</oddFooter>
  </headerFooter>
  <rowBreaks count="1" manualBreakCount="1">
    <brk id="28" max="6" man="1"/>
  </rowBreaks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'-'!$A$3:$A$4</xm:f>
          </x14:formula1>
          <xm:sqref>E27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2"/>
  <sheetViews>
    <sheetView showGridLines="0" zoomScaleNormal="100" zoomScaleSheetLayoutView="70" workbookViewId="0">
      <selection activeCell="A6" sqref="A6:G9"/>
    </sheetView>
  </sheetViews>
  <sheetFormatPr defaultRowHeight="15" x14ac:dyDescent="0.25"/>
  <cols>
    <col min="1" max="1" width="12" customWidth="1"/>
    <col min="2" max="2" width="12.5703125" customWidth="1"/>
    <col min="3" max="3" width="13.5703125" customWidth="1"/>
    <col min="4" max="4" width="18.28515625" customWidth="1"/>
    <col min="5" max="5" width="15.140625" customWidth="1"/>
    <col min="6" max="6" width="15.28515625" customWidth="1"/>
    <col min="7" max="7" width="9.85546875" customWidth="1"/>
    <col min="8" max="8" width="6.140625" customWidth="1"/>
    <col min="11" max="11" width="3.42578125" customWidth="1"/>
    <col min="14" max="14" width="5.42578125" customWidth="1"/>
  </cols>
  <sheetData>
    <row r="1" spans="1:17" s="1" customFormat="1" ht="15" customHeight="1" x14ac:dyDescent="0.25">
      <c r="A1" s="231" t="s">
        <v>14</v>
      </c>
      <c r="B1" s="232"/>
      <c r="C1" s="221" t="s">
        <v>15</v>
      </c>
      <c r="D1" s="221"/>
      <c r="E1" s="221"/>
      <c r="F1" s="221"/>
      <c r="G1" s="221"/>
      <c r="H1" s="9"/>
      <c r="I1" s="9"/>
      <c r="J1" s="9"/>
      <c r="K1" s="9"/>
      <c r="L1" s="9"/>
      <c r="M1" s="9"/>
      <c r="N1" s="8"/>
      <c r="O1" s="8"/>
      <c r="P1" s="8"/>
      <c r="Q1" s="8"/>
    </row>
    <row r="2" spans="1:17" s="1" customFormat="1" ht="15" customHeight="1" x14ac:dyDescent="0.25">
      <c r="A2" s="233"/>
      <c r="B2" s="234"/>
      <c r="C2" s="230" t="s">
        <v>16</v>
      </c>
      <c r="D2" s="230"/>
      <c r="E2" s="230"/>
      <c r="F2" s="230"/>
      <c r="G2" s="230"/>
      <c r="H2" s="9"/>
      <c r="I2" s="9"/>
      <c r="J2" s="9"/>
      <c r="K2" s="9"/>
      <c r="L2" s="9"/>
      <c r="M2" s="9"/>
      <c r="N2" s="8"/>
      <c r="O2" s="8"/>
      <c r="P2" s="8"/>
      <c r="Q2" s="8"/>
    </row>
    <row r="3" spans="1:17" s="1" customFormat="1" ht="15" customHeight="1" x14ac:dyDescent="0.25">
      <c r="A3" s="233"/>
      <c r="B3" s="234"/>
      <c r="C3" s="230" t="s">
        <v>17</v>
      </c>
      <c r="D3" s="230"/>
      <c r="E3" s="230"/>
      <c r="F3" s="230"/>
      <c r="G3" s="230"/>
      <c r="H3" s="9"/>
      <c r="I3" s="9"/>
      <c r="J3" s="9"/>
      <c r="K3" s="9"/>
      <c r="L3" s="9"/>
      <c r="M3" s="9"/>
      <c r="N3" s="8"/>
      <c r="O3" s="8"/>
      <c r="P3" s="8"/>
      <c r="Q3" s="8"/>
    </row>
    <row r="4" spans="1:17" s="1" customFormat="1" ht="15" customHeight="1" x14ac:dyDescent="0.25">
      <c r="A4" s="235"/>
      <c r="B4" s="236"/>
      <c r="C4" s="47"/>
      <c r="D4" s="47"/>
      <c r="E4" s="47"/>
      <c r="F4" s="47"/>
      <c r="G4" s="47"/>
      <c r="H4" s="9"/>
      <c r="I4" s="9"/>
      <c r="J4" s="9"/>
      <c r="K4" s="9"/>
      <c r="L4" s="9"/>
      <c r="M4" s="9"/>
      <c r="N4" s="8"/>
      <c r="O4" s="8"/>
      <c r="P4" s="8"/>
      <c r="Q4" s="8"/>
    </row>
    <row r="5" spans="1:17" s="1" customFormat="1" ht="15" customHeight="1" x14ac:dyDescent="0.25">
      <c r="A5" s="223" t="s">
        <v>20</v>
      </c>
      <c r="B5" s="224"/>
      <c r="C5" s="224"/>
      <c r="D5" s="224"/>
      <c r="E5" s="224"/>
      <c r="F5" s="224"/>
      <c r="G5" s="224"/>
      <c r="H5" s="9"/>
      <c r="I5" s="9"/>
      <c r="J5" s="9"/>
      <c r="K5" s="9"/>
      <c r="L5" s="9"/>
      <c r="M5" s="9"/>
      <c r="N5" s="8"/>
      <c r="O5" s="8"/>
      <c r="P5" s="8"/>
      <c r="Q5" s="8"/>
    </row>
    <row r="6" spans="1:17" s="1" customFormat="1" ht="15" customHeight="1" x14ac:dyDescent="0.25">
      <c r="A6" s="183"/>
      <c r="B6" s="184"/>
      <c r="C6" s="184"/>
      <c r="D6" s="184"/>
      <c r="E6" s="184"/>
      <c r="F6" s="184"/>
      <c r="G6" s="185"/>
      <c r="H6" s="9"/>
      <c r="I6" s="9"/>
      <c r="J6" s="9"/>
      <c r="K6" s="9"/>
      <c r="L6" s="9"/>
      <c r="M6" s="9"/>
      <c r="N6" s="8"/>
      <c r="O6" s="8"/>
      <c r="P6" s="8"/>
      <c r="Q6" s="8"/>
    </row>
    <row r="7" spans="1:17" s="1" customFormat="1" ht="15" customHeight="1" x14ac:dyDescent="0.25">
      <c r="A7" s="225"/>
      <c r="B7" s="226"/>
      <c r="C7" s="226"/>
      <c r="D7" s="226"/>
      <c r="E7" s="226"/>
      <c r="F7" s="226"/>
      <c r="G7" s="227"/>
      <c r="H7" s="9"/>
      <c r="I7" s="9"/>
      <c r="J7" s="9"/>
      <c r="K7" s="9"/>
      <c r="L7" s="9"/>
      <c r="M7" s="9"/>
      <c r="N7" s="8"/>
      <c r="O7" s="8"/>
      <c r="P7" s="8"/>
      <c r="Q7" s="8"/>
    </row>
    <row r="8" spans="1:17" s="1" customFormat="1" ht="15" customHeight="1" x14ac:dyDescent="0.25">
      <c r="A8" s="225"/>
      <c r="B8" s="226"/>
      <c r="C8" s="226"/>
      <c r="D8" s="226"/>
      <c r="E8" s="226"/>
      <c r="F8" s="226"/>
      <c r="G8" s="227"/>
      <c r="H8" s="9"/>
      <c r="I8" s="9"/>
      <c r="J8" s="9"/>
      <c r="K8" s="9"/>
      <c r="L8" s="9"/>
      <c r="M8" s="9"/>
      <c r="N8" s="8"/>
      <c r="O8" s="8"/>
      <c r="P8" s="8"/>
      <c r="Q8" s="8"/>
    </row>
    <row r="9" spans="1:17" s="1" customFormat="1" ht="15" customHeight="1" x14ac:dyDescent="0.25">
      <c r="A9" s="186"/>
      <c r="B9" s="187"/>
      <c r="C9" s="187"/>
      <c r="D9" s="187"/>
      <c r="E9" s="187"/>
      <c r="F9" s="187"/>
      <c r="G9" s="188"/>
      <c r="H9" s="9"/>
      <c r="I9" s="9"/>
      <c r="J9" s="9"/>
      <c r="K9" s="9"/>
      <c r="L9" s="9"/>
      <c r="M9" s="9"/>
      <c r="N9" s="8"/>
      <c r="O9" s="8"/>
      <c r="P9" s="8"/>
      <c r="Q9" s="8"/>
    </row>
    <row r="10" spans="1:17" s="1" customFormat="1" ht="15" customHeight="1" x14ac:dyDescent="0.25">
      <c r="A10" s="229" t="s">
        <v>2</v>
      </c>
      <c r="B10" s="229" t="s">
        <v>27</v>
      </c>
      <c r="C10" s="229" t="s">
        <v>0</v>
      </c>
      <c r="D10" s="229" t="s">
        <v>23</v>
      </c>
      <c r="E10" s="229" t="s">
        <v>5</v>
      </c>
      <c r="F10" s="229" t="s">
        <v>1</v>
      </c>
      <c r="G10" s="229" t="s">
        <v>28</v>
      </c>
      <c r="H10" s="217"/>
      <c r="I10" s="217"/>
      <c r="J10" s="217"/>
      <c r="K10" s="217"/>
      <c r="L10" s="217"/>
      <c r="M10" s="217"/>
      <c r="N10" s="217"/>
      <c r="O10" s="217"/>
      <c r="P10" s="217"/>
      <c r="Q10" s="217"/>
    </row>
    <row r="11" spans="1:17" s="1" customFormat="1" x14ac:dyDescent="0.25">
      <c r="A11" s="229"/>
      <c r="B11" s="229"/>
      <c r="C11" s="229"/>
      <c r="D11" s="229"/>
      <c r="E11" s="229"/>
      <c r="F11" s="229"/>
      <c r="G11" s="229"/>
      <c r="H11" s="217"/>
      <c r="I11" s="217"/>
      <c r="J11" s="217"/>
      <c r="K11" s="217"/>
      <c r="L11" s="217"/>
      <c r="M11" s="217"/>
      <c r="N11" s="217"/>
      <c r="O11" s="217"/>
      <c r="P11" s="217"/>
      <c r="Q11" s="217"/>
    </row>
    <row r="12" spans="1:17" s="1" customFormat="1" ht="40.5" customHeight="1" x14ac:dyDescent="0.25">
      <c r="A12" s="229"/>
      <c r="B12" s="229"/>
      <c r="C12" s="229"/>
      <c r="D12" s="229"/>
      <c r="E12" s="229"/>
      <c r="F12" s="229"/>
      <c r="G12" s="229"/>
      <c r="H12" s="217"/>
      <c r="I12" s="219"/>
      <c r="J12" s="219"/>
      <c r="K12" s="219"/>
      <c r="L12" s="219"/>
      <c r="M12" s="219"/>
      <c r="N12" s="219"/>
    </row>
    <row r="13" spans="1:17" s="1" customFormat="1" x14ac:dyDescent="0.25">
      <c r="A13" s="45">
        <v>1</v>
      </c>
      <c r="B13" s="72"/>
      <c r="C13" s="111"/>
      <c r="D13" s="112"/>
      <c r="E13" s="112"/>
      <c r="F13" s="113">
        <f t="shared" ref="F13:F24" si="0">C13-D13-E13</f>
        <v>0</v>
      </c>
      <c r="G13" s="74"/>
      <c r="H13" s="217"/>
      <c r="I13" s="220"/>
      <c r="J13" s="220"/>
      <c r="K13" s="220"/>
      <c r="L13" s="220"/>
      <c r="M13" s="220"/>
      <c r="N13" s="220"/>
    </row>
    <row r="14" spans="1:17" x14ac:dyDescent="0.25">
      <c r="A14" s="45">
        <v>2</v>
      </c>
      <c r="B14" s="55" t="e">
        <f>EOMONTH(B13,-2)+1</f>
        <v>#NUM!</v>
      </c>
      <c r="C14" s="111"/>
      <c r="D14" s="112"/>
      <c r="E14" s="112"/>
      <c r="F14" s="113">
        <f t="shared" si="0"/>
        <v>0</v>
      </c>
      <c r="G14" s="74"/>
      <c r="H14" s="217"/>
      <c r="I14" s="220"/>
      <c r="J14" s="220"/>
      <c r="K14" s="220"/>
      <c r="L14" s="220"/>
      <c r="M14" s="220"/>
      <c r="N14" s="220"/>
      <c r="O14" s="1"/>
      <c r="P14" s="1"/>
      <c r="Q14" s="1"/>
    </row>
    <row r="15" spans="1:17" x14ac:dyDescent="0.25">
      <c r="A15" s="45">
        <v>3</v>
      </c>
      <c r="B15" s="55" t="e">
        <f t="shared" ref="B15:B37" si="1">EOMONTH(B14,-2)+1</f>
        <v>#NUM!</v>
      </c>
      <c r="C15" s="111"/>
      <c r="D15" s="112"/>
      <c r="E15" s="112"/>
      <c r="F15" s="113">
        <f t="shared" si="0"/>
        <v>0</v>
      </c>
      <c r="G15" s="74"/>
      <c r="H15" s="217"/>
      <c r="I15" s="220"/>
      <c r="J15" s="220"/>
      <c r="K15" s="220"/>
      <c r="L15" s="220"/>
      <c r="M15" s="220"/>
      <c r="N15" s="220"/>
      <c r="O15" s="1"/>
      <c r="P15" s="1"/>
      <c r="Q15" s="1"/>
    </row>
    <row r="16" spans="1:17" s="6" customFormat="1" x14ac:dyDescent="0.25">
      <c r="A16" s="46">
        <v>4</v>
      </c>
      <c r="B16" s="55" t="e">
        <f t="shared" si="1"/>
        <v>#NUM!</v>
      </c>
      <c r="C16" s="111"/>
      <c r="D16" s="112"/>
      <c r="E16" s="112"/>
      <c r="F16" s="113">
        <f t="shared" si="0"/>
        <v>0</v>
      </c>
      <c r="G16" s="74"/>
      <c r="H16" s="217"/>
      <c r="L16" s="7"/>
      <c r="M16" s="7"/>
      <c r="N16" s="7"/>
      <c r="O16" s="7"/>
      <c r="P16" s="7"/>
      <c r="Q16" s="7"/>
    </row>
    <row r="17" spans="1:17" x14ac:dyDescent="0.25">
      <c r="A17" s="45">
        <v>5</v>
      </c>
      <c r="B17" s="55" t="e">
        <f t="shared" si="1"/>
        <v>#NUM!</v>
      </c>
      <c r="C17" s="111"/>
      <c r="D17" s="112"/>
      <c r="E17" s="112"/>
      <c r="F17" s="113">
        <f t="shared" si="0"/>
        <v>0</v>
      </c>
      <c r="G17" s="74"/>
      <c r="H17" s="217"/>
      <c r="L17" s="1"/>
      <c r="M17" s="1"/>
      <c r="N17" s="1"/>
      <c r="O17" s="1"/>
      <c r="P17" s="1"/>
      <c r="Q17" s="1"/>
    </row>
    <row r="18" spans="1:17" x14ac:dyDescent="0.25">
      <c r="A18" s="45">
        <v>6</v>
      </c>
      <c r="B18" s="55" t="e">
        <f t="shared" si="1"/>
        <v>#NUM!</v>
      </c>
      <c r="C18" s="111"/>
      <c r="D18" s="112"/>
      <c r="E18" s="112"/>
      <c r="F18" s="113">
        <f t="shared" si="0"/>
        <v>0</v>
      </c>
      <c r="G18" s="74"/>
      <c r="H18" s="217"/>
      <c r="L18" s="1"/>
      <c r="M18" s="1"/>
      <c r="N18" s="1"/>
      <c r="O18" s="1"/>
      <c r="P18" s="1"/>
      <c r="Q18" s="1"/>
    </row>
    <row r="19" spans="1:17" x14ac:dyDescent="0.25">
      <c r="A19" s="45">
        <v>7</v>
      </c>
      <c r="B19" s="55" t="e">
        <f t="shared" si="1"/>
        <v>#NUM!</v>
      </c>
      <c r="C19" s="111"/>
      <c r="D19" s="112"/>
      <c r="E19" s="112"/>
      <c r="F19" s="113">
        <f t="shared" si="0"/>
        <v>0</v>
      </c>
      <c r="G19" s="74"/>
      <c r="H19" s="217"/>
      <c r="L19" s="1"/>
      <c r="M19" s="1"/>
      <c r="N19" s="1"/>
      <c r="O19" s="1"/>
      <c r="P19" s="1"/>
      <c r="Q19" s="1"/>
    </row>
    <row r="20" spans="1:17" x14ac:dyDescent="0.25">
      <c r="A20" s="45">
        <v>8</v>
      </c>
      <c r="B20" s="55" t="e">
        <f t="shared" si="1"/>
        <v>#NUM!</v>
      </c>
      <c r="C20" s="111"/>
      <c r="D20" s="112"/>
      <c r="E20" s="112"/>
      <c r="F20" s="113">
        <f t="shared" si="0"/>
        <v>0</v>
      </c>
      <c r="G20" s="74"/>
      <c r="H20" s="217"/>
      <c r="L20" s="1"/>
      <c r="M20" s="1"/>
      <c r="N20" s="1"/>
      <c r="O20" s="1"/>
      <c r="P20" s="1"/>
      <c r="Q20" s="1"/>
    </row>
    <row r="21" spans="1:17" x14ac:dyDescent="0.25">
      <c r="A21" s="45">
        <v>9</v>
      </c>
      <c r="B21" s="55" t="e">
        <f t="shared" si="1"/>
        <v>#NUM!</v>
      </c>
      <c r="C21" s="111"/>
      <c r="D21" s="112"/>
      <c r="E21" s="112"/>
      <c r="F21" s="113">
        <f t="shared" si="0"/>
        <v>0</v>
      </c>
      <c r="G21" s="74"/>
      <c r="H21" s="217"/>
      <c r="L21" s="1"/>
      <c r="M21" s="1"/>
      <c r="N21" s="1"/>
      <c r="O21" s="1"/>
      <c r="P21" s="1"/>
      <c r="Q21" s="1"/>
    </row>
    <row r="22" spans="1:17" x14ac:dyDescent="0.25">
      <c r="A22" s="45">
        <v>10</v>
      </c>
      <c r="B22" s="55" t="e">
        <f t="shared" si="1"/>
        <v>#NUM!</v>
      </c>
      <c r="C22" s="111"/>
      <c r="D22" s="112"/>
      <c r="E22" s="112"/>
      <c r="F22" s="113">
        <f t="shared" si="0"/>
        <v>0</v>
      </c>
      <c r="G22" s="74"/>
      <c r="H22" s="218"/>
      <c r="L22" s="1"/>
      <c r="M22" s="1"/>
      <c r="N22" s="1"/>
      <c r="O22" s="1"/>
      <c r="P22" s="1"/>
      <c r="Q22" s="1"/>
    </row>
    <row r="23" spans="1:17" x14ac:dyDescent="0.25">
      <c r="A23" s="45">
        <v>11</v>
      </c>
      <c r="B23" s="55" t="e">
        <f t="shared" si="1"/>
        <v>#NUM!</v>
      </c>
      <c r="C23" s="111"/>
      <c r="D23" s="112"/>
      <c r="E23" s="112"/>
      <c r="F23" s="113">
        <f t="shared" si="0"/>
        <v>0</v>
      </c>
      <c r="G23" s="74"/>
      <c r="H23" s="4"/>
      <c r="L23" s="1"/>
      <c r="M23" s="1"/>
      <c r="N23" s="1"/>
      <c r="O23" s="1"/>
      <c r="P23" s="1"/>
      <c r="Q23" s="1"/>
    </row>
    <row r="24" spans="1:17" x14ac:dyDescent="0.25">
      <c r="A24" s="45">
        <v>12</v>
      </c>
      <c r="B24" s="55" t="e">
        <f t="shared" si="1"/>
        <v>#NUM!</v>
      </c>
      <c r="C24" s="111"/>
      <c r="D24" s="112"/>
      <c r="E24" s="112"/>
      <c r="F24" s="113">
        <f t="shared" si="0"/>
        <v>0</v>
      </c>
      <c r="G24" s="74"/>
      <c r="H24" s="3"/>
      <c r="L24" s="1"/>
      <c r="M24" s="1"/>
      <c r="N24" s="1"/>
      <c r="O24" s="1"/>
      <c r="P24" s="1"/>
      <c r="Q24" s="1"/>
    </row>
    <row r="25" spans="1:17" ht="30" customHeight="1" x14ac:dyDescent="0.25">
      <c r="A25" s="11" t="s">
        <v>35</v>
      </c>
      <c r="B25" s="222" t="s">
        <v>24</v>
      </c>
      <c r="C25" s="222"/>
      <c r="D25" s="222"/>
      <c r="E25" s="222"/>
      <c r="F25" s="115">
        <f>SUM(F13:F24)</f>
        <v>0</v>
      </c>
      <c r="G25" s="86">
        <f>SUM(G13:G24)</f>
        <v>0</v>
      </c>
      <c r="H25" s="3"/>
      <c r="L25" s="1"/>
      <c r="M25" s="1"/>
      <c r="N25" s="1"/>
      <c r="O25" s="1"/>
      <c r="P25" s="1"/>
      <c r="Q25" s="1"/>
    </row>
    <row r="26" spans="1:17" x14ac:dyDescent="0.25">
      <c r="A26" s="45">
        <v>13</v>
      </c>
      <c r="B26" s="55" t="e">
        <f>EOMONTH(B24,-2)+1</f>
        <v>#NUM!</v>
      </c>
      <c r="C26" s="111"/>
      <c r="D26" s="112"/>
      <c r="E26" s="112"/>
      <c r="F26" s="113">
        <f t="shared" ref="F26:F37" si="2">C26-D26-E26</f>
        <v>0</v>
      </c>
      <c r="G26" s="70"/>
    </row>
    <row r="27" spans="1:17" x14ac:dyDescent="0.25">
      <c r="A27" s="45">
        <v>14</v>
      </c>
      <c r="B27" s="55" t="e">
        <f t="shared" si="1"/>
        <v>#NUM!</v>
      </c>
      <c r="C27" s="111"/>
      <c r="D27" s="112"/>
      <c r="E27" s="112"/>
      <c r="F27" s="113">
        <f t="shared" si="2"/>
        <v>0</v>
      </c>
      <c r="G27" s="70"/>
    </row>
    <row r="28" spans="1:17" x14ac:dyDescent="0.25">
      <c r="A28" s="45">
        <v>15</v>
      </c>
      <c r="B28" s="55" t="e">
        <f t="shared" si="1"/>
        <v>#NUM!</v>
      </c>
      <c r="C28" s="111"/>
      <c r="D28" s="112"/>
      <c r="E28" s="112"/>
      <c r="F28" s="113">
        <f t="shared" si="2"/>
        <v>0</v>
      </c>
      <c r="G28" s="70"/>
    </row>
    <row r="29" spans="1:17" x14ac:dyDescent="0.25">
      <c r="A29" s="45">
        <v>16</v>
      </c>
      <c r="B29" s="55" t="e">
        <f t="shared" si="1"/>
        <v>#NUM!</v>
      </c>
      <c r="C29" s="111"/>
      <c r="D29" s="112"/>
      <c r="E29" s="112"/>
      <c r="F29" s="113">
        <f t="shared" si="2"/>
        <v>0</v>
      </c>
      <c r="G29" s="70"/>
    </row>
    <row r="30" spans="1:17" x14ac:dyDescent="0.25">
      <c r="A30" s="45">
        <v>17</v>
      </c>
      <c r="B30" s="55" t="e">
        <f t="shared" si="1"/>
        <v>#NUM!</v>
      </c>
      <c r="C30" s="111"/>
      <c r="D30" s="112"/>
      <c r="E30" s="112"/>
      <c r="F30" s="113">
        <f t="shared" si="2"/>
        <v>0</v>
      </c>
      <c r="G30" s="70"/>
    </row>
    <row r="31" spans="1:17" x14ac:dyDescent="0.25">
      <c r="A31" s="45">
        <v>18</v>
      </c>
      <c r="B31" s="55" t="e">
        <f t="shared" si="1"/>
        <v>#NUM!</v>
      </c>
      <c r="C31" s="111"/>
      <c r="D31" s="112"/>
      <c r="E31" s="112"/>
      <c r="F31" s="113">
        <f t="shared" si="2"/>
        <v>0</v>
      </c>
      <c r="G31" s="70"/>
    </row>
    <row r="32" spans="1:17" x14ac:dyDescent="0.25">
      <c r="A32" s="45">
        <v>19</v>
      </c>
      <c r="B32" s="55" t="e">
        <f t="shared" si="1"/>
        <v>#NUM!</v>
      </c>
      <c r="C32" s="111"/>
      <c r="D32" s="112"/>
      <c r="E32" s="112"/>
      <c r="F32" s="113">
        <f t="shared" si="2"/>
        <v>0</v>
      </c>
      <c r="G32" s="70"/>
    </row>
    <row r="33" spans="1:10" x14ac:dyDescent="0.25">
      <c r="A33" s="45">
        <v>20</v>
      </c>
      <c r="B33" s="55" t="e">
        <f t="shared" si="1"/>
        <v>#NUM!</v>
      </c>
      <c r="C33" s="111"/>
      <c r="D33" s="112"/>
      <c r="E33" s="112"/>
      <c r="F33" s="113">
        <f t="shared" si="2"/>
        <v>0</v>
      </c>
      <c r="G33" s="70"/>
      <c r="J33" s="5"/>
    </row>
    <row r="34" spans="1:10" x14ac:dyDescent="0.25">
      <c r="A34" s="45">
        <v>21</v>
      </c>
      <c r="B34" s="55" t="e">
        <f t="shared" si="1"/>
        <v>#NUM!</v>
      </c>
      <c r="C34" s="111"/>
      <c r="D34" s="112"/>
      <c r="E34" s="112"/>
      <c r="F34" s="113">
        <f t="shared" si="2"/>
        <v>0</v>
      </c>
      <c r="G34" s="70"/>
      <c r="H34" s="2"/>
    </row>
    <row r="35" spans="1:10" x14ac:dyDescent="0.25">
      <c r="A35" s="45">
        <v>22</v>
      </c>
      <c r="B35" s="55" t="e">
        <f t="shared" si="1"/>
        <v>#NUM!</v>
      </c>
      <c r="C35" s="111"/>
      <c r="D35" s="112"/>
      <c r="E35" s="112"/>
      <c r="F35" s="113">
        <f t="shared" si="2"/>
        <v>0</v>
      </c>
      <c r="G35" s="70"/>
    </row>
    <row r="36" spans="1:10" x14ac:dyDescent="0.25">
      <c r="A36" s="45">
        <v>23</v>
      </c>
      <c r="B36" s="55" t="e">
        <f t="shared" si="1"/>
        <v>#NUM!</v>
      </c>
      <c r="C36" s="111"/>
      <c r="D36" s="112"/>
      <c r="E36" s="112"/>
      <c r="F36" s="113">
        <f t="shared" si="2"/>
        <v>0</v>
      </c>
      <c r="G36" s="70"/>
    </row>
    <row r="37" spans="1:10" x14ac:dyDescent="0.25">
      <c r="A37" s="45">
        <v>24</v>
      </c>
      <c r="B37" s="55" t="e">
        <f t="shared" si="1"/>
        <v>#NUM!</v>
      </c>
      <c r="C37" s="111"/>
      <c r="D37" s="112"/>
      <c r="E37" s="112"/>
      <c r="F37" s="113">
        <f t="shared" si="2"/>
        <v>0</v>
      </c>
      <c r="G37" s="70"/>
    </row>
    <row r="38" spans="1:10" ht="30" x14ac:dyDescent="0.25">
      <c r="A38" s="12" t="s">
        <v>36</v>
      </c>
      <c r="B38" s="228"/>
      <c r="C38" s="228"/>
      <c r="D38" s="228"/>
      <c r="E38" s="228"/>
      <c r="F38" s="114">
        <f>SUM(F26:F37)</f>
        <v>0</v>
      </c>
      <c r="G38" s="71"/>
    </row>
    <row r="39" spans="1:10" ht="8.25" customHeight="1" x14ac:dyDescent="0.25">
      <c r="A39" s="25"/>
      <c r="B39" s="25"/>
      <c r="C39" s="25"/>
      <c r="D39" s="25"/>
      <c r="E39" s="25"/>
      <c r="F39" s="25"/>
      <c r="G39" s="25"/>
    </row>
    <row r="40" spans="1:10" ht="31.5" customHeight="1" x14ac:dyDescent="0.25">
      <c r="A40" s="207" t="s">
        <v>29</v>
      </c>
      <c r="B40" s="211"/>
      <c r="C40" s="116">
        <f>(F25)</f>
        <v>0</v>
      </c>
      <c r="D40" s="69" t="s">
        <v>31</v>
      </c>
      <c r="E40" s="96">
        <f>C40/12</f>
        <v>0</v>
      </c>
      <c r="F40" s="27"/>
      <c r="G40" s="27"/>
    </row>
    <row r="41" spans="1:10" ht="31.5" customHeight="1" x14ac:dyDescent="0.25">
      <c r="A41" s="207" t="s">
        <v>30</v>
      </c>
      <c r="B41" s="211"/>
      <c r="C41" s="116">
        <f>(F25+F38)</f>
        <v>0</v>
      </c>
      <c r="D41" s="69" t="s">
        <v>7</v>
      </c>
      <c r="E41" s="96">
        <f>C41/24</f>
        <v>0</v>
      </c>
      <c r="F41" s="57"/>
      <c r="G41" s="59"/>
    </row>
    <row r="42" spans="1:10" ht="8.25" customHeight="1" x14ac:dyDescent="0.25">
      <c r="A42" s="32"/>
      <c r="B42" s="32"/>
      <c r="C42" s="67"/>
      <c r="D42" s="89"/>
      <c r="E42" s="68"/>
      <c r="F42" s="57"/>
      <c r="G42" s="59"/>
    </row>
    <row r="43" spans="1:10" ht="31.5" customHeight="1" x14ac:dyDescent="0.25">
      <c r="A43" s="207" t="s">
        <v>34</v>
      </c>
      <c r="B43" s="208"/>
      <c r="C43" s="75">
        <v>1</v>
      </c>
      <c r="D43" s="88" t="s">
        <v>39</v>
      </c>
      <c r="E43" s="91" t="s">
        <v>40</v>
      </c>
    </row>
    <row r="44" spans="1:10" ht="16.5" customHeight="1" x14ac:dyDescent="0.25">
      <c r="A44" s="30"/>
      <c r="B44" s="30"/>
      <c r="C44" s="31"/>
      <c r="D44" s="28"/>
      <c r="E44" s="28"/>
      <c r="F44" s="60"/>
      <c r="G44" s="61"/>
    </row>
    <row r="45" spans="1:10" ht="17.25" customHeight="1" x14ac:dyDescent="0.25">
      <c r="A45" s="212" t="s">
        <v>25</v>
      </c>
      <c r="B45" s="213"/>
      <c r="C45" s="213"/>
      <c r="D45" s="213"/>
      <c r="E45" s="213"/>
      <c r="F45" s="213"/>
    </row>
    <row r="46" spans="1:10" ht="15.75" customHeight="1" x14ac:dyDescent="0.25">
      <c r="A46" s="32"/>
      <c r="B46" s="32"/>
      <c r="C46" s="33"/>
      <c r="D46" s="34"/>
      <c r="E46" s="34"/>
      <c r="F46" s="57"/>
      <c r="G46" s="59"/>
    </row>
    <row r="47" spans="1:10" ht="14.25" customHeight="1" x14ac:dyDescent="0.25">
      <c r="A47" s="214" t="s">
        <v>37</v>
      </c>
      <c r="B47" s="214"/>
      <c r="C47" s="214"/>
      <c r="D47" s="214"/>
      <c r="E47" s="214"/>
      <c r="F47" s="214"/>
    </row>
    <row r="48" spans="1:10" s="10" customFormat="1" ht="37.5" customHeight="1" x14ac:dyDescent="0.25">
      <c r="A48" s="192" t="s">
        <v>42</v>
      </c>
      <c r="B48" s="193"/>
      <c r="C48" s="90">
        <f>IF(E43="Service",0.5,0.6)</f>
        <v>0.6</v>
      </c>
      <c r="D48" s="192" t="str">
        <f>IF($E$40&lt;$E$41,"12 Mth Total Income adjusted for 
% Ownership &amp; Expenses","24 Mth Total Income adjusted for 
% Ownership &amp; Expenses")</f>
        <v>24 Mth Total Income adjusted for 
% Ownership &amp; Expenses</v>
      </c>
      <c r="E48" s="193"/>
      <c r="F48" s="97">
        <f>IF($E$40&lt;$E$41,$C$40*(1-C48)*$C$43,$C$41*(1-C48)*$C$43)</f>
        <v>0</v>
      </c>
    </row>
    <row r="49" spans="1:9" ht="3.75" customHeight="1" x14ac:dyDescent="0.25">
      <c r="F49" s="28"/>
      <c r="G49" s="28"/>
    </row>
    <row r="50" spans="1:9" ht="32.25" customHeight="1" x14ac:dyDescent="0.25">
      <c r="A50" s="189" t="s">
        <v>43</v>
      </c>
      <c r="B50" s="190"/>
      <c r="C50" s="118" t="str">
        <f>IF($E$40&lt;$E$41,"(Using 12-mth Average)","(Using 24-mth Average)")</f>
        <v>(Using 24-mth Average)</v>
      </c>
      <c r="D50" s="117">
        <f>IF($E$40&lt;$E$41,F48/12,F48/24)</f>
        <v>0</v>
      </c>
      <c r="E50" s="28"/>
      <c r="F50" s="28"/>
    </row>
    <row r="51" spans="1:9" x14ac:dyDescent="0.25">
      <c r="A51" s="30"/>
      <c r="B51" s="30"/>
      <c r="C51" s="35"/>
      <c r="D51" s="28"/>
      <c r="E51" s="28"/>
      <c r="F51" s="28"/>
      <c r="G51" s="28"/>
    </row>
    <row r="52" spans="1:9" x14ac:dyDescent="0.25">
      <c r="A52" s="215" t="s">
        <v>38</v>
      </c>
      <c r="B52" s="216"/>
      <c r="C52" s="216"/>
      <c r="D52" s="216"/>
      <c r="E52" s="216"/>
      <c r="F52" s="216"/>
    </row>
    <row r="53" spans="1:9" ht="45" customHeight="1" x14ac:dyDescent="0.25">
      <c r="A53" s="192" t="s">
        <v>10</v>
      </c>
      <c r="B53" s="193"/>
      <c r="C53" s="77"/>
      <c r="D53" s="192" t="str">
        <f>IF(C53&gt;0,IF($E$40&lt;$E$41,"12 Mth Total Income adjusted for 
% Ownership &amp; Expenses","24 Mth Total Income adjusted for 
% Ownership &amp; Expenses"),"")</f>
        <v/>
      </c>
      <c r="E53" s="193"/>
      <c r="F53" s="97" t="str">
        <f>IF(C53&gt;0,IF($E$40&lt;$E$41,$C$40*(1-C53)*$C$43,$C$41*(1-C53)*$C$43),"")</f>
        <v/>
      </c>
      <c r="G53" s="28"/>
    </row>
    <row r="54" spans="1:9" ht="3.75" customHeight="1" x14ac:dyDescent="0.25">
      <c r="D54" s="36"/>
      <c r="E54" s="38"/>
      <c r="F54" s="28"/>
      <c r="G54" s="28"/>
    </row>
    <row r="55" spans="1:9" ht="32.25" customHeight="1" x14ac:dyDescent="0.25">
      <c r="A55" s="189" t="s">
        <v>44</v>
      </c>
      <c r="B55" s="191"/>
      <c r="C55" s="119" t="str">
        <f>IF(C53&gt;0,IF($E$40&lt;$E$41,"(Using 12-mth Average)","(Using 24-mth Average)"),"")</f>
        <v/>
      </c>
      <c r="D55" s="117" t="str">
        <f>IF(C53&gt;0,IF($E$40&lt;$E$41,F53/12,F53/24),"")</f>
        <v/>
      </c>
      <c r="E55" s="209" t="str">
        <f>IF(C53&gt;0,IF(E43="Products",IF((C53&lt;0.35),"Re-enter Expense Factor.
Cannot be less than 35% Floor",""),""),"")</f>
        <v/>
      </c>
      <c r="F55" s="210"/>
      <c r="G55" s="28"/>
    </row>
    <row r="62" spans="1:9" ht="0.75" customHeight="1" x14ac:dyDescent="0.25">
      <c r="I62" s="40"/>
    </row>
  </sheetData>
  <sheetProtection algorithmName="SHA-512" hashValue="QfzYzx0Ee0jOfWc+RuYTuRYBAEB2GUq5VttU20/MShZBwmtfq8a6rwYXGhVKDgfUh6JQV6J8z1mQKgjdb7gzfQ==" saltValue="+1kW3mmu01ELuwEO7jaUgA==" spinCount="100000" sheet="1" selectLockedCells="1"/>
  <mergeCells count="33">
    <mergeCell ref="C1:G1"/>
    <mergeCell ref="B25:E25"/>
    <mergeCell ref="A5:G5"/>
    <mergeCell ref="A6:G9"/>
    <mergeCell ref="B38:E38"/>
    <mergeCell ref="A10:A12"/>
    <mergeCell ref="B10:B12"/>
    <mergeCell ref="C2:G2"/>
    <mergeCell ref="C3:G3"/>
    <mergeCell ref="F10:F12"/>
    <mergeCell ref="G10:G12"/>
    <mergeCell ref="A1:B4"/>
    <mergeCell ref="E10:E12"/>
    <mergeCell ref="C10:C12"/>
    <mergeCell ref="D10:D12"/>
    <mergeCell ref="H10:H22"/>
    <mergeCell ref="I10:Q11"/>
    <mergeCell ref="I12:N12"/>
    <mergeCell ref="I13:K15"/>
    <mergeCell ref="L13:N15"/>
    <mergeCell ref="A41:B41"/>
    <mergeCell ref="A40:B40"/>
    <mergeCell ref="D53:E53"/>
    <mergeCell ref="E55:F55"/>
    <mergeCell ref="A43:B43"/>
    <mergeCell ref="D48:E48"/>
    <mergeCell ref="A45:F45"/>
    <mergeCell ref="A47:F47"/>
    <mergeCell ref="A52:F52"/>
    <mergeCell ref="A55:B55"/>
    <mergeCell ref="A53:B53"/>
    <mergeCell ref="A50:B50"/>
    <mergeCell ref="A48:B48"/>
  </mergeCells>
  <conditionalFormatting sqref="G25">
    <cfRule type="cellIs" dxfId="9" priority="12" operator="greaterThan">
      <formula>3</formula>
    </cfRule>
    <cfRule type="cellIs" dxfId="8" priority="13" operator="greaterThan">
      <formula>4</formula>
    </cfRule>
  </conditionalFormatting>
  <conditionalFormatting sqref="I13:K15">
    <cfRule type="containsText" dxfId="7" priority="20" operator="containsText" text="possible declining income">
      <formula>NOT(ISERROR(SEARCH("possible declining income",I13)))</formula>
    </cfRule>
    <cfRule type="containsText" dxfId="6" priority="21" operator="containsText" text="possible declining income">
      <formula>NOT(ISERROR(SEARCH("possible declining income",I13)))</formula>
    </cfRule>
    <cfRule type="containsText" dxfId="5" priority="22" operator="containsText" text="Possible Declining Income">
      <formula>NOT(ISERROR(SEARCH("Possible Declining Income",I13)))</formula>
    </cfRule>
  </conditionalFormatting>
  <conditionalFormatting sqref="H24:H25">
    <cfRule type="cellIs" dxfId="4" priority="16" operator="lessThan">
      <formula>4</formula>
    </cfRule>
  </conditionalFormatting>
  <conditionalFormatting sqref="L13:N15">
    <cfRule type="containsText" dxfId="3" priority="14" operator="containsText" text="NSF/ODP Exceeds Allowable">
      <formula>NOT(ISERROR(SEARCH("NSF/ODP Exceeds Allowable",L13)))</formula>
    </cfRule>
    <cfRule type="containsText" dxfId="2" priority="15" operator="containsText" text="NSF/ODP Exceeds Allowable">
      <formula>NOT(ISERROR(SEARCH("NSF/ODP Exceeds Allowable",L13)))</formula>
    </cfRule>
  </conditionalFormatting>
  <conditionalFormatting sqref="F13:F24">
    <cfRule type="cellIs" dxfId="1" priority="9" operator="lessThan">
      <formula>0</formula>
    </cfRule>
  </conditionalFormatting>
  <conditionalFormatting sqref="F26:F37">
    <cfRule type="cellIs" dxfId="0" priority="8" operator="lessThan">
      <formula>0</formula>
    </cfRule>
  </conditionalFormatting>
  <dataValidations count="1">
    <dataValidation type="decimal" allowBlank="1" showInputMessage="1" showErrorMessage="1" error="Expense Factor Below Floor" sqref="C53">
      <formula1>0.2</formula1>
      <formula2>100</formula2>
    </dataValidation>
  </dataValidations>
  <pageMargins left="0.45" right="0.45" top="0.5" bottom="0.5" header="0.3" footer="0.3"/>
  <pageSetup scale="99" orientation="portrait" horizontalDpi="300" verticalDpi="300" r:id="rId1"/>
  <headerFooter>
    <oddFooter>&amp;L&amp;"-,Bold"Carrington Mortgage Services, LLC
Proprietary and Confidential&amp;C&amp;P of &amp;N&amp;R&amp;G</oddFooter>
  </headerFooter>
  <rowBreaks count="1" manualBreakCount="1">
    <brk id="42" max="6" man="1"/>
  </rowBreaks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'-'!$A$3:$A$4</xm:f>
          </x14:formula1>
          <xm:sqref>E43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0"/>
  <sheetViews>
    <sheetView showGridLines="0" tabSelected="1" workbookViewId="0">
      <selection activeCell="A6" sqref="A6:D9"/>
    </sheetView>
  </sheetViews>
  <sheetFormatPr defaultRowHeight="15" x14ac:dyDescent="0.25"/>
  <cols>
    <col min="1" max="1" width="12.42578125" customWidth="1"/>
    <col min="2" max="2" width="16.42578125" customWidth="1"/>
    <col min="3" max="3" width="33.140625" customWidth="1"/>
    <col min="4" max="4" width="58.140625" customWidth="1"/>
  </cols>
  <sheetData>
    <row r="1" spans="1:4" ht="15.75" customHeight="1" x14ac:dyDescent="0.25">
      <c r="A1" s="231" t="s">
        <v>14</v>
      </c>
      <c r="B1" s="232"/>
      <c r="C1" s="221" t="s">
        <v>48</v>
      </c>
      <c r="D1" s="221"/>
    </row>
    <row r="2" spans="1:4" ht="15.75" customHeight="1" x14ac:dyDescent="0.25">
      <c r="A2" s="233"/>
      <c r="B2" s="234"/>
      <c r="C2" s="230"/>
      <c r="D2" s="230"/>
    </row>
    <row r="3" spans="1:4" ht="15.75" x14ac:dyDescent="0.25">
      <c r="A3" s="233"/>
      <c r="B3" s="234"/>
      <c r="C3" s="237" t="s">
        <v>54</v>
      </c>
      <c r="D3" s="237"/>
    </row>
    <row r="4" spans="1:4" ht="17.25" customHeight="1" x14ac:dyDescent="0.25">
      <c r="A4" s="235"/>
      <c r="B4" s="236"/>
      <c r="C4" s="238" t="s">
        <v>53</v>
      </c>
      <c r="D4" s="238"/>
    </row>
    <row r="5" spans="1:4" x14ac:dyDescent="0.25">
      <c r="A5" s="223" t="s">
        <v>20</v>
      </c>
      <c r="B5" s="224"/>
      <c r="C5" s="224"/>
      <c r="D5" s="224"/>
    </row>
    <row r="6" spans="1:4" x14ac:dyDescent="0.25">
      <c r="A6" s="183"/>
      <c r="B6" s="184"/>
      <c r="C6" s="184"/>
      <c r="D6" s="185"/>
    </row>
    <row r="7" spans="1:4" x14ac:dyDescent="0.25">
      <c r="A7" s="225"/>
      <c r="B7" s="226"/>
      <c r="C7" s="226"/>
      <c r="D7" s="227"/>
    </row>
    <row r="8" spans="1:4" x14ac:dyDescent="0.25">
      <c r="A8" s="225"/>
      <c r="B8" s="226"/>
      <c r="C8" s="226"/>
      <c r="D8" s="227"/>
    </row>
    <row r="9" spans="1:4" x14ac:dyDescent="0.25">
      <c r="A9" s="186"/>
      <c r="B9" s="187"/>
      <c r="C9" s="187"/>
      <c r="D9" s="188"/>
    </row>
    <row r="10" spans="1:4" ht="15" customHeight="1" x14ac:dyDescent="0.25">
      <c r="A10" s="229" t="s">
        <v>52</v>
      </c>
      <c r="B10" s="229" t="s">
        <v>49</v>
      </c>
      <c r="C10" s="229" t="s">
        <v>50</v>
      </c>
      <c r="D10" s="229" t="s">
        <v>51</v>
      </c>
    </row>
    <row r="11" spans="1:4" x14ac:dyDescent="0.25">
      <c r="A11" s="229"/>
      <c r="B11" s="229"/>
      <c r="C11" s="229"/>
      <c r="D11" s="229"/>
    </row>
    <row r="12" spans="1:4" x14ac:dyDescent="0.25">
      <c r="A12" s="229"/>
      <c r="B12" s="229"/>
      <c r="C12" s="229"/>
      <c r="D12" s="229"/>
    </row>
    <row r="13" spans="1:4" x14ac:dyDescent="0.25">
      <c r="A13" s="134"/>
      <c r="B13" s="132"/>
      <c r="C13" s="135"/>
      <c r="D13" s="135"/>
    </row>
    <row r="14" spans="1:4" x14ac:dyDescent="0.25">
      <c r="A14" s="134"/>
      <c r="B14" s="133"/>
      <c r="C14" s="135"/>
      <c r="D14" s="135"/>
    </row>
    <row r="15" spans="1:4" x14ac:dyDescent="0.25">
      <c r="A15" s="134"/>
      <c r="B15" s="133"/>
      <c r="C15" s="135"/>
      <c r="D15" s="135"/>
    </row>
    <row r="16" spans="1:4" x14ac:dyDescent="0.25">
      <c r="A16" s="134"/>
      <c r="B16" s="133"/>
      <c r="C16" s="135"/>
      <c r="D16" s="135"/>
    </row>
    <row r="17" spans="1:4" x14ac:dyDescent="0.25">
      <c r="A17" s="134"/>
      <c r="B17" s="133"/>
      <c r="C17" s="135"/>
      <c r="D17" s="135"/>
    </row>
    <row r="18" spans="1:4" x14ac:dyDescent="0.25">
      <c r="A18" s="134"/>
      <c r="B18" s="133"/>
      <c r="C18" s="135"/>
      <c r="D18" s="135"/>
    </row>
    <row r="19" spans="1:4" x14ac:dyDescent="0.25">
      <c r="A19" s="134"/>
      <c r="B19" s="133"/>
      <c r="C19" s="135"/>
      <c r="D19" s="135"/>
    </row>
    <row r="20" spans="1:4" x14ac:dyDescent="0.25">
      <c r="A20" s="134"/>
      <c r="B20" s="133"/>
      <c r="C20" s="135"/>
      <c r="D20" s="135"/>
    </row>
    <row r="21" spans="1:4" x14ac:dyDescent="0.25">
      <c r="A21" s="134"/>
      <c r="B21" s="133"/>
      <c r="C21" s="135"/>
      <c r="D21" s="135"/>
    </row>
    <row r="22" spans="1:4" x14ac:dyDescent="0.25">
      <c r="A22" s="134"/>
      <c r="B22" s="133"/>
      <c r="C22" s="135"/>
      <c r="D22" s="135"/>
    </row>
    <row r="23" spans="1:4" x14ac:dyDescent="0.25">
      <c r="A23" s="134"/>
      <c r="B23" s="133"/>
      <c r="C23" s="135"/>
      <c r="D23" s="135"/>
    </row>
    <row r="24" spans="1:4" x14ac:dyDescent="0.25">
      <c r="A24" s="134"/>
      <c r="B24" s="133"/>
      <c r="C24" s="135"/>
      <c r="D24" s="135"/>
    </row>
    <row r="25" spans="1:4" x14ac:dyDescent="0.25">
      <c r="A25" s="134"/>
      <c r="B25" s="133"/>
      <c r="C25" s="135"/>
      <c r="D25" s="135"/>
    </row>
    <row r="26" spans="1:4" x14ac:dyDescent="0.25">
      <c r="A26" s="134"/>
      <c r="B26" s="133"/>
      <c r="C26" s="135"/>
      <c r="D26" s="135"/>
    </row>
    <row r="27" spans="1:4" x14ac:dyDescent="0.25">
      <c r="A27" s="134"/>
      <c r="B27" s="133"/>
      <c r="C27" s="135"/>
      <c r="D27" s="135"/>
    </row>
    <row r="28" spans="1:4" x14ac:dyDescent="0.25">
      <c r="A28" s="134"/>
      <c r="B28" s="133"/>
      <c r="C28" s="135"/>
      <c r="D28" s="135"/>
    </row>
    <row r="29" spans="1:4" x14ac:dyDescent="0.25">
      <c r="A29" s="134"/>
      <c r="B29" s="133"/>
      <c r="C29" s="135"/>
      <c r="D29" s="135"/>
    </row>
    <row r="30" spans="1:4" x14ac:dyDescent="0.25">
      <c r="A30" s="134"/>
      <c r="B30" s="133"/>
      <c r="C30" s="135"/>
      <c r="D30" s="135"/>
    </row>
    <row r="31" spans="1:4" x14ac:dyDescent="0.25">
      <c r="A31" s="134"/>
      <c r="B31" s="133"/>
      <c r="C31" s="135"/>
      <c r="D31" s="135"/>
    </row>
    <row r="32" spans="1:4" x14ac:dyDescent="0.25">
      <c r="A32" s="134"/>
      <c r="B32" s="133"/>
      <c r="C32" s="135"/>
      <c r="D32" s="135"/>
    </row>
    <row r="33" spans="1:4" x14ac:dyDescent="0.25">
      <c r="A33" s="134"/>
      <c r="B33" s="133"/>
      <c r="C33" s="135"/>
      <c r="D33" s="135"/>
    </row>
    <row r="34" spans="1:4" x14ac:dyDescent="0.25">
      <c r="A34" s="134"/>
      <c r="B34" s="133"/>
      <c r="C34" s="135"/>
      <c r="D34" s="135"/>
    </row>
    <row r="35" spans="1:4" x14ac:dyDescent="0.25">
      <c r="A35" s="134"/>
      <c r="B35" s="133"/>
      <c r="C35" s="135"/>
      <c r="D35" s="135"/>
    </row>
    <row r="36" spans="1:4" x14ac:dyDescent="0.25">
      <c r="A36" s="134"/>
      <c r="B36" s="133"/>
      <c r="C36" s="135"/>
      <c r="D36" s="135"/>
    </row>
    <row r="37" spans="1:4" x14ac:dyDescent="0.25">
      <c r="A37" s="134"/>
      <c r="B37" s="133"/>
      <c r="C37" s="135"/>
      <c r="D37" s="135"/>
    </row>
    <row r="38" spans="1:4" x14ac:dyDescent="0.25">
      <c r="A38" s="134"/>
      <c r="B38" s="133"/>
      <c r="C38" s="135"/>
      <c r="D38" s="135"/>
    </row>
    <row r="39" spans="1:4" x14ac:dyDescent="0.25">
      <c r="A39" s="134"/>
      <c r="B39" s="133"/>
      <c r="C39" s="135"/>
      <c r="D39" s="135"/>
    </row>
    <row r="40" spans="1:4" x14ac:dyDescent="0.25">
      <c r="A40" s="134"/>
      <c r="B40" s="133"/>
      <c r="C40" s="135"/>
      <c r="D40" s="135"/>
    </row>
    <row r="41" spans="1:4" x14ac:dyDescent="0.25">
      <c r="A41" s="134"/>
      <c r="B41" s="133"/>
      <c r="C41" s="135"/>
      <c r="D41" s="135"/>
    </row>
    <row r="42" spans="1:4" x14ac:dyDescent="0.25">
      <c r="A42" s="134"/>
      <c r="B42" s="133"/>
      <c r="C42" s="135"/>
      <c r="D42" s="135"/>
    </row>
    <row r="43" spans="1:4" x14ac:dyDescent="0.25">
      <c r="A43" s="134"/>
      <c r="B43" s="133"/>
      <c r="C43" s="135"/>
      <c r="D43" s="135"/>
    </row>
    <row r="44" spans="1:4" x14ac:dyDescent="0.25">
      <c r="A44" s="134"/>
      <c r="B44" s="133"/>
      <c r="C44" s="135"/>
      <c r="D44" s="135"/>
    </row>
    <row r="45" spans="1:4" x14ac:dyDescent="0.25">
      <c r="A45" s="134"/>
      <c r="B45" s="133"/>
      <c r="C45" s="135"/>
      <c r="D45" s="135"/>
    </row>
    <row r="46" spans="1:4" x14ac:dyDescent="0.25">
      <c r="A46" s="134"/>
      <c r="B46" s="133"/>
      <c r="C46" s="135"/>
      <c r="D46" s="135"/>
    </row>
    <row r="47" spans="1:4" x14ac:dyDescent="0.25">
      <c r="A47" s="134"/>
      <c r="B47" s="133"/>
      <c r="C47" s="135"/>
      <c r="D47" s="135"/>
    </row>
    <row r="48" spans="1:4" x14ac:dyDescent="0.25">
      <c r="A48" s="134"/>
      <c r="B48" s="133"/>
      <c r="C48" s="135"/>
      <c r="D48" s="135"/>
    </row>
    <row r="49" spans="1:4" x14ac:dyDescent="0.25">
      <c r="A49" s="134"/>
      <c r="B49" s="133"/>
      <c r="C49" s="135"/>
      <c r="D49" s="135"/>
    </row>
    <row r="50" spans="1:4" x14ac:dyDescent="0.25">
      <c r="A50" s="134"/>
      <c r="B50" s="133"/>
      <c r="C50" s="135"/>
      <c r="D50" s="135"/>
    </row>
  </sheetData>
  <mergeCells count="10">
    <mergeCell ref="C1:D2"/>
    <mergeCell ref="C3:D3"/>
    <mergeCell ref="C4:D4"/>
    <mergeCell ref="A10:A12"/>
    <mergeCell ref="B10:B12"/>
    <mergeCell ref="C10:C12"/>
    <mergeCell ref="D10:D12"/>
    <mergeCell ref="A1:B4"/>
    <mergeCell ref="A5:D5"/>
    <mergeCell ref="A6:D9"/>
  </mergeCells>
  <pageMargins left="0.7" right="0.7" top="0.75" bottom="0.75" header="0.3" footer="0.3"/>
  <pageSetup scale="75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4"/>
  <sheetViews>
    <sheetView workbookViewId="0"/>
  </sheetViews>
  <sheetFormatPr defaultRowHeight="15" x14ac:dyDescent="0.25"/>
  <sheetData>
    <row r="2" spans="1:1" x14ac:dyDescent="0.25">
      <c r="A2" s="130"/>
    </row>
    <row r="3" spans="1:1" x14ac:dyDescent="0.25">
      <c r="A3" s="131" t="s">
        <v>40</v>
      </c>
    </row>
    <row r="4" spans="1:1" x14ac:dyDescent="0.25">
      <c r="A4" s="131" t="s">
        <v>41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Branch_x0020_Name xmlns="c6cf38f1-60d7-4dfa-a21e-d216e83f5fdc">General</Branch_x0020_Name>
    <Sub_x0020_Folder xmlns="c6cf38f1-60d7-4dfa-a21e-d216e83f5fdc" xsi:nil="true"/>
    <Folder_x0020_Name xmlns="c6cf38f1-60d7-4dfa-a21e-d216e83f5fdc">Forms and Checklists</Folder_x0020_Name>
    <Sub_x0020_Folder xmlns="32b895b2-58d0-4dce-9437-4d2f1efc8222" xsi:nil="true"/>
    <cmh-Program xmlns="c6cf38f1-60d7-4dfa-a21e-d216e83f5fdc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E8BE2B5FB7B2C4F8E66AB6F6FEE073C" ma:contentTypeVersion="6" ma:contentTypeDescription="Create a new document." ma:contentTypeScope="" ma:versionID="0d00eb86b743c6747d344946dcb080bb">
  <xsd:schema xmlns:xsd="http://www.w3.org/2001/XMLSchema" xmlns:xs="http://www.w3.org/2001/XMLSchema" xmlns:p="http://schemas.microsoft.com/office/2006/metadata/properties" xmlns:ns2="c6cf38f1-60d7-4dfa-a21e-d216e83f5fdc" xmlns:ns3="32b895b2-58d0-4dce-9437-4d2f1efc8222" targetNamespace="http://schemas.microsoft.com/office/2006/metadata/properties" ma:root="true" ma:fieldsID="769de850b7dc9ef216ef18681350710c" ns2:_="" ns3:_="">
    <xsd:import namespace="c6cf38f1-60d7-4dfa-a21e-d216e83f5fdc"/>
    <xsd:import namespace="32b895b2-58d0-4dce-9437-4d2f1efc8222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Folder_x0020_Name" minOccurs="0"/>
                <xsd:element ref="ns2:Branch_x0020_Name" minOccurs="0"/>
                <xsd:element ref="ns2:cmh-Program" minOccurs="0"/>
                <xsd:element ref="ns3:Sub_x0020_Folder" minOccurs="0"/>
                <xsd:element ref="ns2:Sub_x0020_Fol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6cf38f1-60d7-4dfa-a21e-d216e83f5fdc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Folder_x0020_Name" ma:index="9" nillable="true" ma:displayName="Folder Name" ma:format="Dropdown" ma:internalName="Folder_x0020_Name" ma:readOnly="false">
      <xsd:simpleType>
        <xsd:restriction base="dms:Choice">
          <xsd:enumeration value="2019 Retail Bulletins"/>
          <xsd:enumeration value="2019 Wholesale Bulletins"/>
          <xsd:enumeration value="2018 Retail Bulletins"/>
          <xsd:enumeration value="2018 Wholesale Bulletins"/>
          <xsd:enumeration value="2017 Retail Bulletins"/>
          <xsd:enumeration value="2017 Wholesale Bulletins"/>
          <xsd:enumeration value="2016 Retail Bulletins"/>
          <xsd:enumeration value="2016 Wholesale Bulletins"/>
          <xsd:enumeration value="2015 Retail Bulletins"/>
          <xsd:enumeration value="2015 Wholesale Bulletins"/>
          <xsd:enumeration value="2014 Retail Bulletins"/>
          <xsd:enumeration value="2014 Wholesale Bulletins"/>
          <xsd:enumeration value="2013 Retail Bulletins"/>
          <xsd:enumeration value="2013 Wholesale Bulletins"/>
          <xsd:enumeration value="CMS Imaging Headers"/>
          <xsd:enumeration value="Down Payment Assistance Programs"/>
          <xsd:enumeration value="Retail Bulletins"/>
          <xsd:enumeration value="Wholesale Bulletins"/>
          <xsd:enumeration value="Imaging Header Sheets"/>
          <xsd:enumeration value="MHA Handbook"/>
          <xsd:enumeration value="Miscellaneous Information"/>
          <xsd:enumeration value="HAMP Quick References"/>
          <xsd:enumeration value="UOCs"/>
          <xsd:enumeration value="Licensing"/>
          <xsd:enumeration value="Process Flow Worksheets"/>
          <xsd:enumeration value="Home Retention Phone Lists"/>
          <xsd:enumeration value="Marketing and Advertising Collateral"/>
          <xsd:enumeration value="Forms and Checklists"/>
          <xsd:enumeration value="HOW TO Guides"/>
          <xsd:enumeration value="Branch Policies and Procedures"/>
          <xsd:enumeration value="Branch Roll Out"/>
          <xsd:enumeration value="Loan Officer On-boarding Program"/>
          <xsd:enumeration value="Branch Manager On-boarding Program"/>
          <xsd:enumeration value="Loan Processor On-boarding Program"/>
          <xsd:enumeration value="Common On-boarding Documents"/>
          <xsd:enumeration value="Mortgage Lending Training Presentations"/>
          <xsd:enumeration value="User Guides and Job Aids"/>
          <xsd:enumeration value="POA"/>
          <xsd:enumeration value="Veterans Admin Job Aids"/>
          <xsd:enumeration value="FHA 203K STREAMLINE PROGRAM"/>
          <xsd:enumeration value="Loan Processor Tools"/>
          <xsd:enumeration value="Powers of Attorney"/>
          <xsd:enumeration value="USDA Rural Housing Program"/>
          <xsd:enumeration value="USDA Guaranteed Rural Housing Program"/>
          <xsd:enumeration value="Presentations – Agent"/>
          <xsd:enumeration value="Underwriter Worksheets"/>
          <xsd:enumeration value="Specialist Worksheets"/>
          <xsd:enumeration value="Presentations - Brokers"/>
          <xsd:enumeration value="CMS New Programs and Updates"/>
          <xsd:enumeration value="Scenario Desk Weekly Updates"/>
          <xsd:enumeration value="Hot Topics"/>
        </xsd:restriction>
      </xsd:simpleType>
    </xsd:element>
    <xsd:element name="Branch_x0020_Name" ma:index="10" nillable="true" ma:displayName="Branch Name" ma:format="Dropdown" ma:internalName="Branch_x0020_Name" ma:readOnly="false">
      <xsd:simpleType>
        <xsd:restriction base="dms:Choice">
          <xsd:enumeration value="Alexandria"/>
          <xsd:enumeration value="Alta Loma"/>
          <xsd:enumeration value="Anaheim"/>
          <xsd:enumeration value="Atlanta"/>
          <xsd:enumeration value="Bluffton"/>
          <xsd:enumeration value="Boca Raton"/>
          <xsd:enumeration value="Brentwood"/>
          <xsd:enumeration value="Central"/>
          <xsd:enumeration value="Charlotte"/>
          <xsd:enumeration value="Chicago"/>
          <xsd:enumeration value="Cincinnati"/>
          <xsd:enumeration value="Covina"/>
          <xsd:enumeration value="Denver"/>
          <xsd:enumeration value="Doral"/>
          <xsd:enumeration value="El Dorado Hills"/>
          <xsd:enumeration value="Escondido"/>
          <xsd:enumeration value="Fishers"/>
          <xsd:enumeration value="Florence"/>
          <xsd:enumeration value="Folsom"/>
          <xsd:enumeration value="Fort Myers"/>
          <xsd:enumeration value="Fresno"/>
          <xsd:enumeration value="General"/>
          <xsd:enumeration value="Greenwood Village"/>
          <xsd:enumeration value="Hartford"/>
          <xsd:enumeration value="Henderson"/>
          <xsd:enumeration value="Hoffman Estates"/>
          <xsd:enumeration value="Houston"/>
          <xsd:enumeration value="Irvine"/>
          <xsd:enumeration value="Jacksonville"/>
          <xsd:enumeration value="Kansas City"/>
          <xsd:enumeration value="Lakeland"/>
          <xsd:enumeration value="Lakewood"/>
          <xsd:enumeration value="Lake Mary"/>
          <xsd:enumeration value="Las Vegas"/>
          <xsd:enumeration value="Lees Summit, MO"/>
          <xsd:enumeration value="Lombard"/>
          <xsd:enumeration value="Long Beach"/>
          <xsd:enumeration value="Marietta"/>
          <xsd:enumeration value="Mason"/>
          <xsd:enumeration value="Miramar"/>
          <xsd:enumeration value="Montrose"/>
          <xsd:enumeration value="Mount Laurel"/>
          <xsd:enumeration value="Murrieta"/>
          <xsd:enumeration value="Newport Beach"/>
          <xsd:enumeration value="Ohio"/>
          <xsd:enumeration value="Orange"/>
          <xsd:enumeration value="Orlando"/>
          <xsd:enumeration value="Pasadena"/>
          <xsd:enumeration value="Philadelphia"/>
          <xsd:enumeration value="Pismo Beach"/>
          <xsd:enumeration value="Plano"/>
          <xsd:enumeration value="Pleasant Hill"/>
          <xsd:enumeration value="Portfolio"/>
          <xsd:enumeration value="Portland"/>
          <xsd:enumeration value="Rancho Cucamonga"/>
          <xsd:enumeration value="Riverside"/>
          <xsd:enumeration value="Roseville"/>
          <xsd:enumeration value="San Diego"/>
          <xsd:enumeration value="San Jose"/>
          <xsd:enumeration value="San Ramon"/>
          <xsd:enumeration value="Santa Ana"/>
          <xsd:enumeration value="Scottsdale"/>
          <xsd:enumeration value="Seal Beach"/>
          <xsd:enumeration value="Spring"/>
          <xsd:enumeration value="Springfield"/>
          <xsd:enumeration value="Stamford"/>
          <xsd:enumeration value="Tampa"/>
          <xsd:enumeration value="TCF HELOC"/>
          <xsd:enumeration value="Towson"/>
          <xsd:enumeration value="VA"/>
          <xsd:enumeration value="Vacaville"/>
          <xsd:enumeration value="Valencia"/>
          <xsd:enumeration value="W Palm Beach"/>
          <xsd:enumeration value="Warwick"/>
          <xsd:enumeration value="Westerville"/>
          <xsd:enumeration value="Westfield"/>
          <xsd:enumeration value="White Lake"/>
          <xsd:enumeration value="Windsor"/>
        </xsd:restriction>
      </xsd:simpleType>
    </xsd:element>
    <xsd:element name="cmh-Program" ma:index="11" nillable="true" ma:displayName="cmh-Program" ma:format="Dropdown" ma:internalName="cmh_x002d_Program" ma:readOnly="false">
      <xsd:simpleType>
        <xsd:restriction base="dms:Choice">
          <xsd:enumeration value="All"/>
          <xsd:enumeration value="Bank of America"/>
          <xsd:enumeration value="Both"/>
          <xsd:enumeration value="Carrington Flexible Advantage"/>
          <xsd:enumeration value="Carrington Flexible Advantage Plus"/>
          <xsd:enumeration value="Carrington Investor Advantage"/>
          <xsd:enumeration value="Classification Lists"/>
          <xsd:enumeration value="Client-Specific"/>
          <xsd:enumeration value="CMS Jumbo"/>
          <xsd:enumeration value="Conventional"/>
          <xsd:enumeration value="Conventional - FNMA"/>
          <xsd:enumeration value="Conventional - FHLMC"/>
          <xsd:enumeration value="Conventional (for applications/submissions dated prior to 06/16/2016)"/>
          <xsd:enumeration value="Conveyance"/>
          <xsd:enumeration value="CWCOT"/>
          <xsd:enumeration value="Deed for Lease"/>
          <xsd:enumeration value="Disasters"/>
          <xsd:enumeration value="DU Refi Plus"/>
          <xsd:enumeration value="DU Refi Plus (for applications/submissions dated on or after 06/16/2016)"/>
          <xsd:enumeration value="FHA"/>
          <xsd:enumeration value="FHA (for case numbers assigned prior to 09/14/15)"/>
          <xsd:enumeration value="FHA (for case numbers assigned on or after 09/14/15)"/>
          <xsd:enumeration value="FHLMC (for applications/submissions dated on or after 06/16/2016)"/>
          <xsd:enumeration value="FHLMC"/>
          <xsd:enumeration value="FNMA"/>
          <xsd:enumeration value="General"/>
          <xsd:enumeration value="HAFA"/>
          <xsd:enumeration value="HAMP"/>
          <xsd:enumeration value="Hold for Rent"/>
          <xsd:enumeration value="HomePath"/>
          <xsd:enumeration value="Imaging"/>
          <xsd:enumeration value="Legal Tracker"/>
          <xsd:enumeration value="Mods"/>
          <xsd:enumeration value="Part A"/>
          <xsd:enumeration value="Part B"/>
          <xsd:enumeration value="Partial Claim"/>
          <xsd:enumeration value="PFS"/>
          <xsd:enumeration value="Reconveyance"/>
          <xsd:enumeration value="Rental Services"/>
          <xsd:enumeration value="Retail"/>
          <xsd:enumeration value="Retail Procedure"/>
          <xsd:enumeration value="SCRA"/>
          <xsd:enumeration value="Self Evaluation Program"/>
          <xsd:enumeration value="SFLS"/>
          <xsd:enumeration value="TCF Concurrent HELOC Program"/>
          <xsd:enumeration value="Tenant in Place"/>
          <xsd:enumeration value="Tenant in Place/Deed for Lease"/>
          <xsd:enumeration value="Trust Accounting"/>
          <xsd:enumeration value="UP"/>
          <xsd:enumeration value="USDA"/>
          <xsd:enumeration value="VA"/>
          <xsd:enumeration value="Vylla"/>
          <xsd:enumeration value="Wholesale"/>
        </xsd:restriction>
      </xsd:simpleType>
    </xsd:element>
    <xsd:element name="Sub_x0020_Folder" ma:index="13" nillable="true" ma:displayName="Sub Folder" ma:description="1st Home, MO – Down Payment Assistance Program&#10;Agent Flyer&#10;Augusta Housing &amp; Community Development Department (AHCDD) - Augusta, Georgia&#10;Baltimore Housing, MD – Block Grant Program&#10;Baltimore, MD – Vacant to Value Booster Program&#10;Biddeford Housing Authority, ME – Direct Homebuyer Program&#10;Burlington, NJ – First Time Homebuyer Program&#10;CalHome - Riverside and San Bernardino&#10;Capital City Employer Incentive, NY – Down Payment Loan Assistance&#10;Chattanooga, TN – Neighborhood Enterprise Homebuyer Program&#10;CitiLift - Riverside, San Bernardino, Corona, Moreno Valley, Fontana&#10;City of Alton, IL – Homeownership Program&#10;City of Aurora/HOPA – DAP&#10;City of Brownsville, TX – Homebuyer Assistance Program&#10;City of Chester, PA – First Time Homebuyer Program (HAP)&#10;City of Cincinnati, OH – American Dream Down Payment Initiative&#10;City of Columbus, OH – American Dream Down Payment Initiative&#10;City of Corpus Christi, TX – Existing Inventory Homebuyer Program&#10;City of Corpus Christi, TX – Homebuyer Program&#10;City of Corpus Christi, TX – New Construction Program&#10;City of Covington, KY – Homebuyer Assistance Program&#10;City of East Orange, NJ-HOMEbuyers Purchase Program&#10;City of Fresno, CA – CalHome Assistance Program&#10;City of Gastonia, NC – Home Assistance Program&#10;City of Greenville, NC&#10;City of Houston, TX – Homebuyer Assistance&#10;City of Laredo, TX – Down Payment Assistance Program&#10;City of Lauderhill, FL SHIP Purchase Assistance&#10;City of Martinsburg Homebuyer Assistance Program (HAP)&#10;City of North Lauderdale, FL  Purchase Assistance Program&#10;City of Pensacola/Escambia County, FL – SHIP Down Payment Program&#10;City of Providence – Down Payment and Closing Cost Assistance Program&#10;City of Rialto, CA – Down Payment Assistance Program&#10;City of San Antonio, TX – Homeownership Incentive Program (HIP)&#10;City of San Marcos, TX Down Payment Assistance Program&#10;City of Victorville, CA – Down Payment Assistance Program&#10;City of West Palm Beach, FL – Neighbor Stabilization Program (NSP)&#10;City of West Palm Beach, FL-Purchase Assistance Program (Re-Instated)&#10;Colorado Housing Assistance Corporation (CHAC) - Colorado&#10;Columbia County, PA – First Time Homebuyer Assistance Program&#10;Columbus, GA – Down Payment Assistance Partner Program&#10;Community Housing Works (CHW) - CalHome, Carlsbad, Chula Vista, National City, Santee&#10;Community Works, SC – Homebuyer Assistance Program&#10;Communications&#10;Conflicts of Interest&#10;Consumer Flyer&#10;CRM Information&#10;Dallas County UPCAP&#10;Delaware County, PA – Down Payment Assistance Program&#10;Delaware County, PA – Individual Development Account Program (IDA)&#10;Detroit Land Bank Authority, MI – NSP Program&#10;Down Payment Assistance Program List&#10;Elizabeth City, NC – Community Homebuyers Assistance Program&#10;Enterprise Information Security Program&#10;Expenses&#10;FEMA&#10;FHA 4000.1 Handbook&#10;Fort Worth, TX – Homebuyer Assistance Program (HAP)&#10;Franklin County, OH – Homeport Down Payment Assistance Program&#10;Fresno County, CA – Homebuyer Assistance Program (HAP)&#10;Fresno County, CA – Neighborhood Stabilization Program (NSP)&#10;General&#10;Gwinnett County, GA – Homestretch Down Payment Assistance Program&#10;Harris County, TX – Down Payment Assistance Program&#10;Henry County, GA – Neighborhood Stabilization Program (NSP)&#10;Hernando County, FL – Down Payment Assistance Program (SHIP)&#10;Hillsborough County, FL – First Time Homebuyer Program&#10;Home Purchase Assistance Program (HPAP)/Employer Assisted Housing Program (EAHP) Washington, DC&#10;Lee County, FL – Home Down Payment Assistance Program&#10;Lexington County, SC – Down Payment Assistance Program&#10;Mercer County, NJ  - First Time Homebuyer Program&#10;Miami-Dade, FL – Homeownership Assistance Program (HAP)&#10;My Home I, MD – Home Buyer Assistance Program&#10;My Home II, MD – Home Buyer Assistance Program&#10;Neighborhood Housing, MN&#10;NeighborWorks Green Bay, WI – BCHA Loan / BCHA Conversion Loan&#10;NeighborWorks Green Bay, WI – HOME Loan / IMPACT Loan&#10;NeighborWorks Green Bay, WI – Neighborhood Reinvestment Corp. (NRC)&#10;NeighborWorks Green Bay, WI – Neighborhood Stabilization Program (NSP)&#10;New Castle County, DE DPS Program&#10;Northeast Tennessee-Virginia HOME Consortium DPS Program&#10;NPHS Community Housing Trust, CA – Down Payment Assistance Program&#10;Oklahoma City, OK – Home Buyer Assistance Program&#10;Orange County, FL – Down Payment Assistance Program (SHIP)&#10;Orange County, FL – Neighborhood Stabilization Program (NSP)&#10;Osceola County Down Payment Assistance Program/SHIP&#10;Parkview Services, WA – City of Everett&#10;Parkview Services, WA – City of Seattle&#10;Parkview Services, WA – Housing Trust Fund&#10;Parkview Services, WA – King County&#10;Parkview Services, WA – Snohomish County&#10;Pasco County, FL – Homebuyer Assistance Program&#10;Pasco County, FL – Neighborhood Stabilization Program (NSP)&#10;Prince George County, MD - Pathway to Purchase&#10;Pierce County, WA – Down Payment Assistance Program&#10;Polk County, FL - City of Lakeland&#10;Pompano Beach, FL – First Time Homebuyer Program&#10;Pompano Beach, FL – Neighborhood Stabilization Program (NSP)&#10;Privacy&#10;Pueblo, CO – Home Down Payment Assistance Program&#10;Purchasing and Vendor Management&#10;Reporting Illegal, Unethical or Improper Actions&#10;Santa Rosa County, FL – Homebuyer Assistance Program (HOME)&#10;Savannah, GA – Dream Maker 1-3 Program&#10;Seminole County, FL – First Time Homebuyer Program&#10;Shelby County, TN – Down Payment Assistance Program&#10;Spartanburg, SC – County Homeownership Program&#10;St. Clair County, IL – Homebuyer Assistance Program&#10;St Louis County - Home Ownership Program&#10;Tacoma, WA – AG Down Payment Assistance Program&#10;Tacoma, WA – HOME Down Payment Assistance Program&#10;Tampa Bay, FL – Community Development Corporation&#10;The City of Scranton, PA – Homebuyer Program&#10;The Housing Fund, TN – Cheatham, Dickson, Rutherford, Sumner, Maury, or Wilson Counties&#10;The Housing Fund, TN – Clarksville&#10;The Housing Fund, TN – Davidson County&#10;The Housing Fund, TN – Williamson County&#10;Tila-Respa Integrated Disclosure (TRID)&#10;Village of Wellington, FL – NSP Program&#10;Volusia County, FL – Homebuyer Assistance Program (HAP)&#10;Volusia County, FL – Neighborhood Stabilization Program (NSP)&#10;Unfair Practices&#10;West Virginia – Homebuyer Assistance Program&#10;Workplace Safety&#10;Wholesale Flyers&#10;" ma:format="Dropdown" ma:internalName="Sub_x0020_Folder0">
      <xsd:simpleType>
        <xsd:restriction base="dms:Choice">
          <xsd:enumeration value="1st Home, MO – Down Payment Assistance Program"/>
          <xsd:enumeration value="Agent Flyer"/>
          <xsd:enumeration value="Augusta Housing &amp; Community Development Department (AHCDD) - Augusta, Georgia"/>
          <xsd:enumeration value="Baltimore Housing, MD – Block Grant Program"/>
          <xsd:enumeration value="Baltimore, MD – Vacant to Value Booster Program"/>
          <xsd:enumeration value="Biddeford Housing Authority, ME – Direct Homebuyer Program"/>
          <xsd:enumeration value="Burlington, NJ – First Time Homebuyer Program"/>
          <xsd:enumeration value="CalHome - Riverside and San Bernardino"/>
          <xsd:enumeration value="Capital City Employer Incentive, NY – Down Payment Loan Assistance"/>
          <xsd:enumeration value="Chattanooga, TN – Neighborhood Enterprise Homebuyer Program"/>
          <xsd:enumeration value="CitiLift - Riverside, San Bernardino, Corona, Moreno Valley, Fontana"/>
          <xsd:enumeration value="City of Alton, IL – Homeownership Program"/>
          <xsd:enumeration value="City of Aurora/HOPA – DAP"/>
          <xsd:enumeration value="City of Brownsville, TX – Homebuyer Assistance Program"/>
          <xsd:enumeration value="City of Chester, PA – First Time Homebuyer Program (HAP)"/>
          <xsd:enumeration value="City of Cincinnati, OH – American Dream Down Payment Initiative"/>
          <xsd:enumeration value="City of Columbus, OH – American Dream Down Payment Initiative"/>
          <xsd:enumeration value="City of Corpus Christi, TX – Existing Inventory Homebuyer Program"/>
          <xsd:enumeration value="City of Corpus Christi, TX – Homebuyer Program"/>
          <xsd:enumeration value="City of Corpus Christi, TX – New Construction Program"/>
          <xsd:enumeration value="City of Covington, KY – Homebuyer Assistance Program"/>
          <xsd:enumeration value="City of East Orange, NJ-HOMEbuyers Purchase Program"/>
          <xsd:enumeration value="City of Fresno, CA – CalHome Assistance Program"/>
          <xsd:enumeration value="City of Gastonia, NC – Home Assistance Program"/>
          <xsd:enumeration value="City of Greenville, NC"/>
          <xsd:enumeration value="City of Houston, TX – Homebuyer Assistance"/>
          <xsd:enumeration value="City of Laredo, TX – Down Payment Assistance Program"/>
          <xsd:enumeration value="City of Lauderhill, FL SHIP Purchase Assistance"/>
          <xsd:enumeration value="City of Martinsburg Homebuyer Assistance Program (HAP)"/>
          <xsd:enumeration value="City of North Lauderdale, FL  Purchase Assistance Program"/>
          <xsd:enumeration value="City of Pensacola/Escambia County, FL – SHIP Down Payment Program"/>
          <xsd:enumeration value="City of Providence – Down Payment and Closing Cost Assistance Program"/>
          <xsd:enumeration value="City of Rialto, CA – Down Payment Assistance Program"/>
          <xsd:enumeration value="City of San Antonio, TX – Homeownership Incentive Program (HIP)"/>
          <xsd:enumeration value="City of San Marcos, TX Down Payment Assistance Program"/>
          <xsd:enumeration value="City of St. Petersburg, FL – Down Payment Assistance Program"/>
          <xsd:enumeration value="City of Victorville, CA – Down Payment Assistance Program"/>
          <xsd:enumeration value="City of West Palm Beach, FL – Neighbor Stabilization Program (NSP)"/>
          <xsd:enumeration value="City of West Palm Beach, FL-Purchase Assistance Program (Re-Instated)"/>
          <xsd:enumeration value="Colorado Housing Assistance Corporation (CHAC) - Colorado"/>
          <xsd:enumeration value="Columbia County, PA – First Time Homebuyer Assistance Program"/>
          <xsd:enumeration value="Columbus, GA – Down Payment Assistance Partner Program"/>
          <xsd:enumeration value="Community Housing Works (CHW) - CalHome, Carlsbad, Chula Vista, National City, Santee"/>
          <xsd:enumeration value="Community Works, SC – Homebuyer Assistance Program"/>
          <xsd:enumeration value="Communications"/>
          <xsd:enumeration value="Conflicts of Interest"/>
          <xsd:enumeration value="Consumer Flyer"/>
          <xsd:enumeration value="CRM Information"/>
          <xsd:enumeration value="Dallas County UPCAP"/>
          <xsd:enumeration value="Delaware County, PA – Down Payment Assistance Program"/>
          <xsd:enumeration value="Delaware County, PA – Individual Development Account Program (IDA)"/>
          <xsd:enumeration value="Detroit Land Bank Authority, MI – NSP Program"/>
          <xsd:enumeration value="Down Payment Assistance Program List"/>
          <xsd:enumeration value="Elizabeth City, NC – Community Homebuyers Assistance Program"/>
          <xsd:enumeration value="Enterprise Information Security Program"/>
          <xsd:enumeration value="Expenses"/>
          <xsd:enumeration value="FEMA"/>
          <xsd:enumeration value="FHA 4000.1 Handbook"/>
          <xsd:enumeration value="Fort Worth, TX – Homebuyer Assistance Program (HAP)"/>
          <xsd:enumeration value="Franklin County, OH – Homeport Down Payment Assistance Program"/>
          <xsd:enumeration value="Fresno County, CA – Homebuyer Assistance Program (HAP)"/>
          <xsd:enumeration value="Fresno County, CA – Neighborhood Stabilization Program (NSP)"/>
          <xsd:enumeration value="General"/>
          <xsd:enumeration value="Gwinnett County, GA – Homestretch Down Payment Assistance Program"/>
          <xsd:enumeration value="Harris County, TX – Down Payment Assistance Program"/>
          <xsd:enumeration value="Henry County, GA – Neighborhood Stabilization Program (NSP)"/>
          <xsd:enumeration value="Hernando County, FL – Down Payment Assistance Program (SHIP)"/>
          <xsd:enumeration value="Hillsborough County, FL – First Time Homebuyer Program"/>
          <xsd:enumeration value="Home Purchase Assistance Program (HPAP)/Employer Assisted Housing Program (EAHP) Washington, DC"/>
          <xsd:enumeration value="Lee County, FL – Home Down Payment Assistance Program"/>
          <xsd:enumeration value="Lexington County, SC – Down Payment Assistance Program"/>
          <xsd:enumeration value="Mercer County, NJ  - First Time Homebuyer Program"/>
          <xsd:enumeration value="Miami-Dade, FL – Homeownership Assistance Program (HAP)"/>
          <xsd:enumeration value="My Home I, MD – Home Buyer Assistance Program"/>
          <xsd:enumeration value="My Home II, MD – Home Buyer Assistance Program"/>
          <xsd:enumeration value="Neighborhood Housing, MN"/>
          <xsd:enumeration value="NeighborWorks Green Bay, WI – BCHA Loan / BCHA Conversion Loan"/>
          <xsd:enumeration value="NeighborWorks Green Bay, WI – HOME Loan / IMPACT Loan"/>
          <xsd:enumeration value="NeighborWorks Green Bay, WI – Neighborhood Reinvestment Corp. (NRC)"/>
          <xsd:enumeration value="NeighborWorks Green Bay, WI – Neighborhood Stabilization Program (NSP)"/>
          <xsd:enumeration value="New Castle County, DE DPS Program"/>
          <xsd:enumeration value="Northeast Tennessee-Virginia HOME Consortium DPS Program"/>
          <xsd:enumeration value="NPHS Community Housing Trust, CA – Down Payment Assistance Program"/>
          <xsd:enumeration value="Oklahoma City, OK – Home Buyer Assistance Program"/>
          <xsd:enumeration value="Orange County, FL – Down Payment Assistance Program (SHIP)"/>
          <xsd:enumeration value="Orange County, FL – Neighborhood Stabilization Program (NSP)"/>
          <xsd:enumeration value="Osceola County Down Payment Assistance Program/SHIP"/>
          <xsd:enumeration value="Parkview Services, WA – City of Everett"/>
          <xsd:enumeration value="Parkview Services, WA – City of Seattle"/>
          <xsd:enumeration value="Parkview Services, WA – Housing Trust Fund"/>
          <xsd:enumeration value="Parkview Services, WA – King County"/>
          <xsd:enumeration value="Parkview Services, WA – Snohomish County"/>
          <xsd:enumeration value="Pasco County, FL – Homebuyer Assistance Program"/>
          <xsd:enumeration value="Pasco County, FL – Neighborhood Stabilization Program (NSP)"/>
          <xsd:enumeration value="Prince George County, MD - Pathway to Purchase"/>
          <xsd:enumeration value="Pierce County, WA – Down Payment Assistance Program"/>
          <xsd:enumeration value="Polk County, FL - City of Lakeland"/>
          <xsd:enumeration value="Pompano Beach, FL – First Time Homebuyer Program"/>
          <xsd:enumeration value="Pompano Beach, FL – Neighborhood Stabilization Program (NSP)"/>
          <xsd:enumeration value="Privacy"/>
          <xsd:enumeration value="Pueblo, CO – Home Down Payment Assistance Program"/>
          <xsd:enumeration value="Purchasing and Vendor Management"/>
          <xsd:enumeration value="Reporting Illegal, Unethical or Improper Actions"/>
          <xsd:enumeration value="Santa Rosa County, FL – Homebuyer Assistance Program (HOME)"/>
          <xsd:enumeration value="Savannah, GA – Dream Maker 1-3 Program"/>
          <xsd:enumeration value="Seminole County, FL – First Time Homebuyer Program"/>
          <xsd:enumeration value="Shelby County, TN – Down Payment Assistance Program"/>
          <xsd:enumeration value="Spartanburg, SC – County Homeownership Program"/>
          <xsd:enumeration value="St. Clair County, IL – Homebuyer Assistance Program"/>
          <xsd:enumeration value="Tacoma, WA – AG Down Payment Assistance Program"/>
          <xsd:enumeration value="Tacoma, WA – HOME Down Payment Assistance Program"/>
          <xsd:enumeration value="Tampa Bay, FL – Community Development Corporation"/>
          <xsd:enumeration value="The City of Scranton, PA – Homebuyer Program"/>
          <xsd:enumeration value="The Housing Fund, TN – Cheatham, Dickson, Rutherford, Sumner, Maury, or Wilson Counties"/>
          <xsd:enumeration value="The Housing Fund, TN – Clarksville"/>
          <xsd:enumeration value="The Housing Fund, TN – Davidson County"/>
          <xsd:enumeration value="The Housing Fund, TN – Williamson County"/>
          <xsd:enumeration value="Tila-Respa Integrated Disclosure (TRID)"/>
          <xsd:enumeration value="Village of Wellington, FL – NSP Program"/>
          <xsd:enumeration value="Volusia County, FL – Homebuyer Assistance Program (HAP)"/>
          <xsd:enumeration value="Volusia County, FL – Neighborhood Stabilization Program (NSP)"/>
          <xsd:enumeration value="Unfair Practices"/>
          <xsd:enumeration value="West Virginia – Homebuyer Assistance Program"/>
          <xsd:enumeration value="Workplace Safety"/>
          <xsd:enumeration value="Wholesale Flyers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b895b2-58d0-4dce-9437-4d2f1efc8222" elementFormDefault="qualified">
    <xsd:import namespace="http://schemas.microsoft.com/office/2006/documentManagement/types"/>
    <xsd:import namespace="http://schemas.microsoft.com/office/infopath/2007/PartnerControls"/>
    <xsd:element name="Sub_x0020_Folder" ma:index="12" nillable="true" ma:displayName="Sub Folder" ma:format="Dropdown" ma:internalName="Sub_x0020_Folder">
      <xsd:simpleType>
        <xsd:restriction base="dms:Choice">
          <xsd:enumeration value="1st Home, MO – Down Payment Assistance Program"/>
          <xsd:enumeration value="Agent Flyer"/>
          <xsd:enumeration value="Augusta Housing &amp; Community Development Department (AHCDD) - Augusta, Georgia"/>
          <xsd:enumeration value="Baltimore Housing, MD – Block Grant Program"/>
          <xsd:enumeration value="Baltimore, MD – Vacant to Value Booster Program"/>
          <xsd:enumeration value="Biddeford Housing Authority, ME – Direct Homebuyer Program"/>
          <xsd:enumeration value="Burlington, NJ – First Time Homebuyer Program"/>
          <xsd:enumeration value="CalHome - Riverside and San Bernardino"/>
          <xsd:enumeration value="Capital City Employer Incentive, NY – Down Payment Loan Assistance"/>
          <xsd:enumeration value="Chattanooga, TN – Neighborhood Enterprise Homebuyer Program"/>
          <xsd:enumeration value="CitiLift - Riverside, San Bernardino, Corona, Moreno Valley, Fontana"/>
          <xsd:enumeration value="City of Alton, IL – Homeownership Program"/>
          <xsd:enumeration value="City of Aurora/HOPA – DAP"/>
          <xsd:enumeration value="City of Brownsville, TX – Homebuyer Assistance Program"/>
          <xsd:enumeration value="City of Chester, PA – First Time Homebuyer Program (HAP)"/>
          <xsd:enumeration value="City of Cincinnati, OH – American Dream Down Payment Initiative"/>
          <xsd:enumeration value="City of Columbus, OH – American Dream Down Payment Initiative"/>
          <xsd:enumeration value="City of Corpus Christi, TX – Existing Inventory Homebuyer Program"/>
          <xsd:enumeration value="City of Corpus Christi, TX – Homebuyer Program"/>
          <xsd:enumeration value="City of Corpus Christi, TX – New Construction Program"/>
          <xsd:enumeration value="City of Covington, KY – Homebuyer Assistance Program"/>
          <xsd:enumeration value="City of East Orange, NJ-HOMEbuyers Purchase Program"/>
          <xsd:enumeration value="City of Fresno, CA – CalHome Assistance Program"/>
          <xsd:enumeration value="City of Gastonia, NC – Home Assistance Program"/>
          <xsd:enumeration value="City of Greenville, NC"/>
          <xsd:enumeration value="City of Houston, TX – Homebuyer Assistance"/>
          <xsd:enumeration value="City of Laredo, TX – Down Payment Assistance Program"/>
          <xsd:enumeration value="City of Lauderhill, FL SHIP Purchase Assistance"/>
          <xsd:enumeration value="City of Martinsburg Homebuyer Assistance Program (HAP)"/>
          <xsd:enumeration value="City of North Lauderdale, FL  Purchase Assistance Program"/>
          <xsd:enumeration value="City of Pensacola/Escambia County, FL – SHIP Down Payment Program"/>
          <xsd:enumeration value="City of Providence – Down Payment and Closing Cost Assistance Program"/>
          <xsd:enumeration value="City of Rialto, CA – Down Payment Assistance Program"/>
          <xsd:enumeration value="City of San Antonio, TX – Homeownership Incentive Program (HIP)"/>
          <xsd:enumeration value="City of San Marcos, TX Down Payment Assistance Program"/>
          <xsd:enumeration value="City of Victorville, CA – Down Payment Assistance Program"/>
          <xsd:enumeration value="City of West Palm Beach, FL – Neighbor Stabilization Program (NSP)"/>
          <xsd:enumeration value="City of West Palm Beach, FL-Purchase Assistance Program (Re-Instated)"/>
          <xsd:enumeration value="Colorado Housing Assistance Corporation (CHAC) - Colorado"/>
          <xsd:enumeration value="Columbia County, PA – First Time Homebuyer Assistance Program"/>
          <xsd:enumeration value="Columbus, GA – Down Payment Assistance Partner Program"/>
          <xsd:enumeration value="Community Housing Works (CHW) - CalHome, Carlsbad, Chula Vista, National City, Santee"/>
          <xsd:enumeration value="Community Works, SC – Homebuyer Assistance Program"/>
          <xsd:enumeration value="Communications"/>
          <xsd:enumeration value="Conflicts of Interest"/>
          <xsd:enumeration value="Consumer Flyer"/>
          <xsd:enumeration value="CRM Information"/>
          <xsd:enumeration value="Dallas County UPCAP"/>
          <xsd:enumeration value="Delaware County, PA – Down Payment Assistance Program"/>
          <xsd:enumeration value="Delaware County, PA – Individual Development Account Program (IDA)"/>
          <xsd:enumeration value="Detroit Land Bank Authority, MI – NSP Program"/>
          <xsd:enumeration value="Down Payment Assistance Program List"/>
          <xsd:enumeration value="Elizabeth City, NC – Community Homebuyers Assistance Program"/>
          <xsd:enumeration value="Enterprise Information Security Program"/>
          <xsd:enumeration value="Expenses"/>
          <xsd:enumeration value="FEMA"/>
          <xsd:enumeration value="FHA 4000.1 Handbook"/>
          <xsd:enumeration value="Fort Worth, TX – Homebuyer Assistance Program (HAP)"/>
          <xsd:enumeration value="Franklin County, OH – Homeport Down Payment Assistance Program"/>
          <xsd:enumeration value="Fresno County, CA – Homebuyer Assistance Program (HAP)"/>
          <xsd:enumeration value="Fresno County, CA – Neighborhood Stabilization Program (NSP)"/>
          <xsd:enumeration value="General"/>
          <xsd:enumeration value="Gwinnett County, GA – Homestretch Down Payment Assistance Program"/>
          <xsd:enumeration value="Harris County, TX – Down Payment Assistance Program"/>
          <xsd:enumeration value="Henry County, GA – Neighborhood Stabilization Program (NSP)"/>
          <xsd:enumeration value="Hernando County, FL – Down Payment Assistance Program (SHIP)"/>
          <xsd:enumeration value="Hillsborough County, FL – First Time Homebuyer Program"/>
          <xsd:enumeration value="Home Purchase Assistance Program (HPAP)/Employer Assisted Housing Program (EAHP) Washington, DC"/>
          <xsd:enumeration value="Lee County, FL – Home Down Payment Assistance Program"/>
          <xsd:enumeration value="Lexington County, SC – Down Payment Assistance Program"/>
          <xsd:enumeration value="Mercer County, NJ  - First Time Homebuyer Program"/>
          <xsd:enumeration value="Miami-Dade, FL – Homeownership Assistance Program (HAP)"/>
          <xsd:enumeration value="My Home I, MD – Home Buyer Assistance Program"/>
          <xsd:enumeration value="My Home II, MD – Home Buyer Assistance Program"/>
          <xsd:enumeration value="Neighborhood Housing, MN"/>
          <xsd:enumeration value="NeighborWorks Green Bay, WI – BCHA Loan / BCHA Conversion Loan"/>
          <xsd:enumeration value="NeighborWorks Green Bay, WI – HOME Loan / IMPACT Loan"/>
          <xsd:enumeration value="NeighborWorks Green Bay, WI – Neighborhood Reinvestment Corp. (NRC)"/>
          <xsd:enumeration value="NeighborWorks Green Bay, WI – Neighborhood Stabilization Program (NSP)"/>
          <xsd:enumeration value="New Castle County, DE DPS Program"/>
          <xsd:enumeration value="Northeast Tennessee-Virginia HOME Consortium DPS Program"/>
          <xsd:enumeration value="NPHS Community Housing Trust, CA – Down Payment Assistance Program"/>
          <xsd:enumeration value="Oklahoma City, OK – Home Buyer Assistance Program"/>
          <xsd:enumeration value="Orange County, FL – Down Payment Assistance Program (SHIP)"/>
          <xsd:enumeration value="Orange County, FL – Neighborhood Stabilization Program (NSP)"/>
          <xsd:enumeration value="Osceola County Down Payment Assistance Program/SHIP"/>
          <xsd:enumeration value="Parkview Services, WA – City of Everett"/>
          <xsd:enumeration value="Parkview Services, WA – City of Seattle"/>
          <xsd:enumeration value="Parkview Services, WA – Housing Trust Fund"/>
          <xsd:enumeration value="Parkview Services, WA – King County"/>
          <xsd:enumeration value="Parkview Services, WA – Snohomish County"/>
          <xsd:enumeration value="Pasco County, FL – Homebuyer Assistance Program"/>
          <xsd:enumeration value="Pasco County, FL – Neighborhood Stabilization Program (NSP)"/>
          <xsd:enumeration value="Prince George County, MD - Pathway to Purchase"/>
          <xsd:enumeration value="Pierce County, WA – Down Payment Assistance Program"/>
          <xsd:enumeration value="Pompano Beach, FL – First Time Homebuyer Program"/>
          <xsd:enumeration value="Pompano Beach, FL – Neighborhood Stabilization Program (NSP)"/>
          <xsd:enumeration value="Privacy"/>
          <xsd:enumeration value="Pueblo, CO – Home Down Payment Assistance Program"/>
          <xsd:enumeration value="Purchasing and Vendor Management"/>
          <xsd:enumeration value="Reporting Illegal, Unethical or Improper Actions"/>
          <xsd:enumeration value="Santa Rosa County, FL – Homebuyer Assistance Program (HOME)"/>
          <xsd:enumeration value="Savannah, GA – Dream Maker 1-3 Program"/>
          <xsd:enumeration value="Seminole County, FL – First Time Homebuyer Program"/>
          <xsd:enumeration value="Shelby County, TN – Down Payment Assistance Program"/>
          <xsd:enumeration value="Spartanburg, SC – County Homeownership Program"/>
          <xsd:enumeration value="St. Clair County, IL – Homebuyer Assistance Program"/>
          <xsd:enumeration value="St Louis County - Home Ownership Program"/>
          <xsd:enumeration value="Tacoma, WA – AG Down Payment Assistance Program"/>
          <xsd:enumeration value="Tacoma, WA – HOME Down Payment Assistance Program"/>
          <xsd:enumeration value="Tampa Bay, FL – Community Development Corporation"/>
          <xsd:enumeration value="The City of Scranton, PA – Homebuyer Program"/>
          <xsd:enumeration value="The Housing Fund, TN – Cheatham, Dickson, Rutherford, Sumner, Maury, or Wilson Counties"/>
          <xsd:enumeration value="The Housing Fund, TN – Clarksville"/>
          <xsd:enumeration value="The Housing Fund, TN – Davidson County"/>
          <xsd:enumeration value="The Housing Fund, TN – Williamson County"/>
          <xsd:enumeration value="Tila-Respa Integrated Disclosure (TRID)"/>
          <xsd:enumeration value="Village of Wellington, FL – NSP Program"/>
          <xsd:enumeration value="Volusia County, FL – Homebuyer Assistance Program (HAP)"/>
          <xsd:enumeration value="Volusia County, FL – Neighborhood Stabilization Program (NSP)"/>
          <xsd:enumeration value="Unfair Practices"/>
          <xsd:enumeration value="West Virginia – Homebuyer Assistance Program"/>
          <xsd:enumeration value="Workplace Safety"/>
          <xsd:enumeration value="Wholesale Flyers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A180556-37FF-4D4D-B594-AFD6857D4745}">
  <ds:schemaRefs>
    <ds:schemaRef ds:uri="http://schemas.microsoft.com/office/2006/metadata/properties"/>
    <ds:schemaRef ds:uri="http://schemas.microsoft.com/office/2006/documentManagement/types"/>
    <ds:schemaRef ds:uri="32b895b2-58d0-4dce-9437-4d2f1efc8222"/>
    <ds:schemaRef ds:uri="http://purl.org/dc/dcmitype/"/>
    <ds:schemaRef ds:uri="http://schemas.microsoft.com/office/infopath/2007/PartnerControls"/>
    <ds:schemaRef ds:uri="http://purl.org/dc/elements/1.1/"/>
    <ds:schemaRef ds:uri="c6cf38f1-60d7-4dfa-a21e-d216e83f5fdc"/>
    <ds:schemaRef ds:uri="http://schemas.openxmlformats.org/package/2006/metadata/core-properties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A237D269-0102-47CE-8053-6EF90F80F8B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ACB6578-9255-4EA0-860C-9A70A6EEF44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6cf38f1-60d7-4dfa-a21e-d216e83f5fdc"/>
    <ds:schemaRef ds:uri="32b895b2-58d0-4dce-9437-4d2f1efc822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12 Month Personal  </vt:lpstr>
      <vt:lpstr>24 Month Personal</vt:lpstr>
      <vt:lpstr>12 Month BUSINESS </vt:lpstr>
      <vt:lpstr>24 Month BUSINESS</vt:lpstr>
      <vt:lpstr>Deposit Tracking</vt:lpstr>
      <vt:lpstr>-</vt:lpstr>
      <vt:lpstr>'12 Month BUSINESS '!Print_Area</vt:lpstr>
      <vt:lpstr>'12 Month Personal  '!Print_Area</vt:lpstr>
      <vt:lpstr>'24 Month BUSINESS'!Print_Area</vt:lpstr>
      <vt:lpstr>'24 Month Personal'!Print_Area</vt:lpstr>
      <vt:lpstr>'Deposit Tracking'!Print_Area</vt:lpstr>
    </vt:vector>
  </TitlesOfParts>
  <Company>Carrington Mortgage Holdings, LLC.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Bank Statement Calculator</dc:title>
  <dc:creator>Melissa Faulk</dc:creator>
  <cp:lastModifiedBy>Jeff Vore</cp:lastModifiedBy>
  <cp:lastPrinted>2019-12-23T23:28:18Z</cp:lastPrinted>
  <dcterms:created xsi:type="dcterms:W3CDTF">2018-01-30T16:52:11Z</dcterms:created>
  <dcterms:modified xsi:type="dcterms:W3CDTF">2019-12-23T23:32:56Z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0x0101006E8BE2B5FB7B2C4F8E66AB6F6FEE073C</vt:lpwstr>
  </property>
</Properties>
</file>